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 Modello CE SI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Excel_BuiltIn_Print_Area_1_1_1">#REF!</definedName>
    <definedName name="__2Excel_BuiltIn_Print_Area_2_1_1">#REF!</definedName>
    <definedName name="__3Excel_BuiltIn_Print_Area_3_1_1">#REF!</definedName>
    <definedName name="_10Excel_BuiltIn_Print_Titles_1_1_1">#REF!</definedName>
    <definedName name="_11Excel_BuiltIn_Print_Titles_2_1_1">#REF!</definedName>
    <definedName name="_12Excel_BuiltIn_Print_Titles_3_1_1">#REF!</definedName>
    <definedName name="_1Excel_BuiltIn_Print_Area_1_1_1">#REF!</definedName>
    <definedName name="_2Excel_BuiltIn_Print_Area_2_1_1">#REF!</definedName>
    <definedName name="_3Excel_BuiltIn_Print_Area_3_1_1">#REF!</definedName>
    <definedName name="_4Excel_BuiltIn_Print_Area_4_1_1" localSheetId="0">'[2]Confronto con I Trimestre 2007'!#REF!</definedName>
    <definedName name="_4Excel_BuiltIn_Print_Area_4_1_1">'[3]Confronto con I Trimestre 2007'!#REF!</definedName>
    <definedName name="_5Excel_BuiltIn_Print_Area_5_1_1" localSheetId="0">'[2]Confronto con IV Trimestre 2007'!#REF!</definedName>
    <definedName name="_5Excel_BuiltIn_Print_Area_5_1_1">'[3]Confronto con IV Trimestre 2007'!#REF!</definedName>
    <definedName name="_6Excel_BuiltIn_Print_Area_4_1_1" localSheetId="0">'[4]Confronto con I Trimestre 2007'!#REF!</definedName>
    <definedName name="_6Excel_BuiltIn_Print_Area_4_1_1">'[4]Confronto con I Trimestre 2007'!#REF!</definedName>
    <definedName name="_6Excel_BuiltIn_Print_Titles_1_1_1" localSheetId="0">#REF!</definedName>
    <definedName name="_6Excel_BuiltIn_Print_Titles_1_1_1">#REF!</definedName>
    <definedName name="_7Excel_BuiltIn_Print_Titles_2_1_1" localSheetId="0">#REF!</definedName>
    <definedName name="_7Excel_BuiltIn_Print_Titles_2_1_1">#REF!</definedName>
    <definedName name="_8Excel_BuiltIn_Print_Titles_3_1_1" localSheetId="0">#REF!</definedName>
    <definedName name="_8Excel_BuiltIn_Print_Titles_3_1_1">#REF!</definedName>
    <definedName name="_9Excel_BuiltIn_Print_Area_5_1_1" localSheetId="0">'[4]Confronto con IV Trimestre 2007'!#REF!</definedName>
    <definedName name="_9Excel_BuiltIn_Print_Area_5_1_1">'[4]Confronto con IV Trimestre 2007'!#REF!</definedName>
    <definedName name="a" localSheetId="0">'[5]Crediti aditi per via legale'!#REF!</definedName>
    <definedName name="a">'[6]Crediti aditi per via legale'!#REF!</definedName>
    <definedName name="A_FK_31c" localSheetId="0">[7]VALORI!$C$45</definedName>
    <definedName name="A_FK_31c">[7]VALORI!$C$45</definedName>
    <definedName name="A_infantile" localSheetId="0">'[8]TABELLE CALCOLO'!$CW$5:$CW$25</definedName>
    <definedName name="A_infantile">'[8]TABELLE CALCOLO'!$CW$5:$CW$25</definedName>
    <definedName name="A_infantile_pesi" localSheetId="0">'[8]TABELLE CALCOLO'!$CU$5:$CU$25</definedName>
    <definedName name="A_infantile_pesi">'[8]TABELLE CALCOLO'!$CU$5:$CU$25</definedName>
    <definedName name="A_KF_1" localSheetId="0">[8]VALORI!$C$13</definedName>
    <definedName name="A_KF_1">[8]VALORI!$C$13</definedName>
    <definedName name="A_KF_10" localSheetId="0">[8]VALORI!$C$14</definedName>
    <definedName name="A_KF_10">[8]VALORI!$C$14</definedName>
    <definedName name="A_KF_11" localSheetId="0">[8]VALORI!$C$15</definedName>
    <definedName name="A_KF_11">[8]VALORI!$C$15</definedName>
    <definedName name="A_KF_12" localSheetId="0">[8]VALORI!$C$16</definedName>
    <definedName name="A_KF_12">[8]VALORI!$C$16</definedName>
    <definedName name="A_KF_2" localSheetId="0">[8]VALORI!$C$20</definedName>
    <definedName name="A_KF_2">[8]VALORI!$C$20</definedName>
    <definedName name="A_KF_21" localSheetId="0">[8]VALORI!$C$21</definedName>
    <definedName name="A_KF_21">[8]VALORI!$C$21</definedName>
    <definedName name="A_KF_22" localSheetId="0">[8]VALORI!$C$25</definedName>
    <definedName name="A_KF_22">[8]VALORI!$C$25</definedName>
    <definedName name="A_KF_220" localSheetId="0">[8]VALORI!$C$26</definedName>
    <definedName name="A_KF_220">[8]VALORI!$C$26</definedName>
    <definedName name="A_KF_221" localSheetId="0">[8]VALORI!$C$30</definedName>
    <definedName name="A_KF_221">[8]VALORI!$C$30</definedName>
    <definedName name="A_KF_2211" localSheetId="0">[8]VALORI!$C$29</definedName>
    <definedName name="A_KF_2211">[8]VALORI!$C$29</definedName>
    <definedName name="A_KF_222" localSheetId="0">[8]VALORI!$C$32</definedName>
    <definedName name="A_KF_222">[8]VALORI!$C$32</definedName>
    <definedName name="A_KF_223" localSheetId="0">[8]VALORI!$C$31</definedName>
    <definedName name="A_KF_223">[8]VALORI!$C$31</definedName>
    <definedName name="A_KF_224" localSheetId="0">[8]VALORI!$C$33</definedName>
    <definedName name="A_KF_224">[8]VALORI!$C$33</definedName>
    <definedName name="A_KF_23" localSheetId="0">[8]VALORI!$C$22</definedName>
    <definedName name="A_KF_23">[8]VALORI!$C$22</definedName>
    <definedName name="A_KF_23C" localSheetId="0">[8]VALORI!$C$24</definedName>
    <definedName name="A_KF_23C">[8]VALORI!$C$24</definedName>
    <definedName name="A_KF_24" localSheetId="0">[8]VALORI!$C$35</definedName>
    <definedName name="A_KF_24">[8]VALORI!$C$35</definedName>
    <definedName name="A_KF_2411" localSheetId="0">[8]VALORI!$C$34</definedName>
    <definedName name="A_KF_2411">[8]VALORI!$C$34</definedName>
    <definedName name="A_KF_25" localSheetId="0">[8]VALORI!$C$36</definedName>
    <definedName name="A_KF_25">[8]VALORI!$C$36</definedName>
    <definedName name="A_KF_26" localSheetId="0">[8]VALORI!$C$37</definedName>
    <definedName name="A_KF_26">[8]VALORI!$C$37</definedName>
    <definedName name="A_KF_26C" localSheetId="0">[8]VALORI!$C$39</definedName>
    <definedName name="A_KF_26C">[8]VALORI!$C$39</definedName>
    <definedName name="A_KF_31" localSheetId="0">[8]VALORI!$C$43</definedName>
    <definedName name="A_KF_31">[8]VALORI!$C$43</definedName>
    <definedName name="A_KF_31C" localSheetId="0">[8]VALORI!$C$45</definedName>
    <definedName name="A_KF_31C">[8]VALORI!$C$45</definedName>
    <definedName name="A_KF_32" localSheetId="0">[8]VALORI!$C$47</definedName>
    <definedName name="A_KF_32">[8]VALORI!$C$47</definedName>
    <definedName name="A_KF_320" localSheetId="0">[8]VALORI!$C$48</definedName>
    <definedName name="A_KF_320">[8]VALORI!$C$48</definedName>
    <definedName name="A_KF_321" localSheetId="0">[8]VALORI!$C$49</definedName>
    <definedName name="A_KF_321">[8]VALORI!$C$49</definedName>
    <definedName name="A_KF_3211" localSheetId="0">[8]VALORI!$C$52</definedName>
    <definedName name="A_KF_3211">[8]VALORI!$C$52</definedName>
    <definedName name="A_KF_3212" localSheetId="0">[8]VALORI!$C$55</definedName>
    <definedName name="A_KF_3212">[8]VALORI!$C$55</definedName>
    <definedName name="A_KF_3213" localSheetId="0">[8]VALORI!$C$58</definedName>
    <definedName name="A_KF_3213">[8]VALORI!$C$58</definedName>
    <definedName name="A_KF_32C1" localSheetId="0">[8]VALORI!$C$51</definedName>
    <definedName name="A_KF_32C1">[8]VALORI!$C$51</definedName>
    <definedName name="A_KF_32C2" localSheetId="0">[8]VALORI!$C$54</definedName>
    <definedName name="A_KF_32C2">[8]VALORI!$C$54</definedName>
    <definedName name="A_KF_32C3" localSheetId="0">[8]VALORI!$C$57</definedName>
    <definedName name="A_KF_32C3">[8]VALORI!$C$57</definedName>
    <definedName name="A_KF_F_pop_25_44_F" localSheetId="0">[8]VALORI!$C$81</definedName>
    <definedName name="A_KF_F_pop_25_44_F">[8]VALORI!$C$81</definedName>
    <definedName name="a_ks_224" localSheetId="0">[7]VALORI!$C$33</definedName>
    <definedName name="a_ks_224">[7]VALORI!$C$33</definedName>
    <definedName name="A_Perc_farma" localSheetId="0">'[8]TABELLE CALCOLO'!$FA$5:$FA$25</definedName>
    <definedName name="A_Perc_farma">'[8]TABELLE CALCOLO'!$FA$5:$FA$25</definedName>
    <definedName name="A_perinatale" localSheetId="0">'[8]TABELLE CALCOLO'!$CV$5:$CV$25</definedName>
    <definedName name="A_perinatale">'[8]TABELLE CALCOLO'!$CV$5:$CV$25</definedName>
    <definedName name="A_perinatale_pesi" localSheetId="0">'[8]TABELLE CALCOLO'!$CT$5:$CT$25</definedName>
    <definedName name="A_perinatale_pesi">'[8]TABELLE CALCOLO'!$CT$5:$CT$25</definedName>
    <definedName name="A_pop_0_14" localSheetId="0">'[8]TABELLE CALCOLO'!$F$5:$F$25</definedName>
    <definedName name="A_pop_0_14">'[8]TABELLE CALCOLO'!$F$5:$F$25</definedName>
    <definedName name="A_pop_superf" localSheetId="0">'[8]TABELLE CALCOLO'!$Q$5:$Q$25</definedName>
    <definedName name="A_pop_superf">'[8]TABELLE CALCOLO'!$Q$5:$Q$25</definedName>
    <definedName name="A_pop_TOT" localSheetId="0">'[8]TABELLE CALCOLO'!$K$5:$K$25</definedName>
    <definedName name="A_pop_TOT">'[8]TABELLE CALCOLO'!$K$5:$K$25</definedName>
    <definedName name="A_popDip" localSheetId="0">'[8]TABELLE CALCOLO'!$CF$5:$CF$25</definedName>
    <definedName name="A_popDip">'[8]TABELLE CALCOLO'!$CF$5:$CF$25</definedName>
    <definedName name="A_popDist" localSheetId="0">'[8]TABELLE CALCOLO'!$BB$5:$BB$25</definedName>
    <definedName name="A_popDist">'[8]TABELLE CALCOLO'!$BB$5:$BB$25</definedName>
    <definedName name="A_popfarma" localSheetId="0">'[8]TABELLE CALCOLO'!$M$5:$M$25</definedName>
    <definedName name="A_popfarma">'[8]TABELLE CALCOLO'!$M$5:$M$25</definedName>
    <definedName name="A_poposped" localSheetId="0">'[8]TABELLE CALCOLO'!$B$5:$B$25</definedName>
    <definedName name="A_poposped">'[8]TABELLE CALCOLO'!$B$5:$B$25</definedName>
    <definedName name="A_poposped_abb" localSheetId="0">'[8]TABELLE CALCOLO'!$D$5:$D$25</definedName>
    <definedName name="A_poposped_abb">'[8]TABELLE CALCOLO'!$D$5:$D$25</definedName>
    <definedName name="A_poposped_over65" localSheetId="0">'[8]TABELLE CALCOLO'!$C$5:$C$25</definedName>
    <definedName name="A_poposped_over65">'[8]TABELLE CALCOLO'!$C$5:$C$25</definedName>
    <definedName name="A_popriab" localSheetId="0">'[8]TABELLE CALCOLO'!$BV$5:$BV$25</definedName>
    <definedName name="A_popriab">'[8]TABELLE CALCOLO'!$BV$5:$BV$25</definedName>
    <definedName name="A_popSalM" localSheetId="0">'[8]TABELLE CALCOLO'!$BL$5:$BL$25</definedName>
    <definedName name="A_popSalM">'[8]TABELLE CALCOLO'!$BL$5:$BL$25</definedName>
    <definedName name="A_popspec" localSheetId="0">'[8]TABELLE CALCOLO'!$O$5:$O$25</definedName>
    <definedName name="A_popspec">'[8]TABELLE CALCOLO'!$O$5:$O$25</definedName>
    <definedName name="A_VAL_2" localSheetId="0">[9]VALORI!#REF!</definedName>
    <definedName name="A_VAL_2">[9]VALORI!#REF!</definedName>
    <definedName name="A_VAL_3" localSheetId="0">[8]VALORI!$C$8</definedName>
    <definedName name="A_VAL_3">[8]VALORI!$C$8</definedName>
    <definedName name="A_VAL_4" localSheetId="0">[8]VALORI!$C$9</definedName>
    <definedName name="A_VAL_4">[8]VALORI!$C$9</definedName>
    <definedName name="A_VAL_5" localSheetId="0">[8]VALORI!$C$10</definedName>
    <definedName name="A_VAL_5">[8]VALORI!$C$10</definedName>
    <definedName name="aa" localSheetId="0">'[10]Crediti aditi per via legale'!#REF!</definedName>
    <definedName name="aa">#REF!</definedName>
    <definedName name="Aprile_2002" localSheetId="0">#REF!</definedName>
    <definedName name="Aprile_2002">#REF!</definedName>
    <definedName name="_xlnm.Print_Area" localSheetId="0">'1 Modello CE SIS '!$A$1:$AJ$525</definedName>
    <definedName name="b" localSheetId="0">'[5]Crediti aditi per via legale'!#REF!</definedName>
    <definedName name="b">'[6]Crediti aditi per via legale'!#REF!</definedName>
    <definedName name="B_VAL_2" localSheetId="0">[9]VALORI!#REF!</definedName>
    <definedName name="B_VAL_2">[9]VALORI!#REF!</definedName>
    <definedName name="cacca" localSheetId="0">'[11]Crediti aditi per via legale'!#REF!</definedName>
    <definedName name="CATEG" localSheetId="0">[12]categoria!$A$1:$A$964</definedName>
    <definedName name="CATEG">[13]categoria!$A$1:$A$964</definedName>
    <definedName name="CE___Riepilogo_in_riga" localSheetId="0">#REF!</definedName>
    <definedName name="CE___Riepilogo_in_riga">#REF!</definedName>
    <definedName name="ci" localSheetId="0">'[5]Crediti aditi per via legale'!#REF!</definedName>
    <definedName name="ci">'[6]Crediti aditi per via legale'!#REF!</definedName>
    <definedName name="citta" localSheetId="0">[12]residenza!$A$1:$A$924</definedName>
    <definedName name="citta">[13]residenza!$A$1:$A$924</definedName>
    <definedName name="CODICI_MDC" localSheetId="0">#REF!</definedName>
    <definedName name="CODICI_MDC">[14]Tabelle!$H$91:$H$116</definedName>
    <definedName name="_xlnm.Criteria" localSheetId="0">'[10]Crediti aditi per via legale'!#REF!</definedName>
    <definedName name="_xlnm.Criteria">'[6]Crediti aditi per via legale'!#REF!</definedName>
    <definedName name="cx" localSheetId="0">'[15]Crediti aditi per via legale'!#REF!</definedName>
    <definedName name="cx">'[6]Crediti aditi per via legale'!#REF!</definedName>
    <definedName name="_xlnm.Database" localSheetId="0">'[10]Crediti aditi per via legale'!#REF!</definedName>
    <definedName name="_xlnm.Database">'[6]Crediti aditi per via legale'!#REF!</definedName>
    <definedName name="_xlnm.Extract" localSheetId="0">'[10]Crediti aditi per via legale'!#REF!</definedName>
    <definedName name="_xlnm.Extract">'[6]Crediti aditi per via legale'!#REF!</definedName>
    <definedName name="Excel_BuiltIn_Print_Area_1" localSheetId="0">#REF!</definedName>
    <definedName name="Excel_BuiltIn_Print_Area_1">#REF!</definedName>
    <definedName name="Excel_BuiltIn_Print_Area_1_1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Titles_1">#REF!</definedName>
    <definedName name="Excel_BuiltIn_Print_Titles_1_1">#REF!</definedName>
    <definedName name="Excel_BuiltIn_Print_Titles_2_1">#REF!</definedName>
    <definedName name="Excel_BuiltIn_Print_Titles_3_1">#REF!</definedName>
    <definedName name="Excel_BuiltIn_Print_Titles_5">#REF!</definedName>
    <definedName name="Febbraio_2002">#REF!</definedName>
    <definedName name="fede" localSheetId="0">'[16]Crediti aditi per via legale'!#REF!</definedName>
    <definedName name="fede">'[6]Crediti aditi per via legale'!#REF!</definedName>
    <definedName name="FILEF_ASL_IMP" localSheetId="0">#REF!</definedName>
    <definedName name="FILEF_ASL_IMP">#REF!</definedName>
    <definedName name="FILEF_ASL_QUA" localSheetId="0">#REF!</definedName>
    <definedName name="FILEF_ASL_QUA">#REF!</definedName>
    <definedName name="FILEF_ASL_REC" localSheetId="0">#REF!</definedName>
    <definedName name="FILEF_ASL_REC">#REF!</definedName>
    <definedName name="FlussoC2003___Totale_quantita">#REF!</definedName>
    <definedName name="hh" localSheetId="0">'[10]Crediti aditi per via legale'!#REF!</definedName>
    <definedName name="hh">#REF!</definedName>
    <definedName name="i" localSheetId="0">'[5]Crediti aditi per via legale'!#REF!</definedName>
    <definedName name="i">'[6]Crediti aditi per via legale'!#REF!</definedName>
    <definedName name="irappu04" localSheetId="0">#REF!</definedName>
    <definedName name="irappu04">#REF!</definedName>
    <definedName name="Maggio_2002" localSheetId="0">#REF!</definedName>
    <definedName name="Maggio_2002">#REF!</definedName>
    <definedName name="Marzo_2002" localSheetId="0">#REF!</definedName>
    <definedName name="Marzo_2002">#REF!</definedName>
    <definedName name="MODCE" localSheetId="0">'[17]CE 2008'!$C$2:$BL$404</definedName>
    <definedName name="MODCE">'[18]CE 2008'!$C$2:$BL$404</definedName>
    <definedName name="New_CE___Riepilogo_in_riga_con_periodo" localSheetId="0">#REF!</definedName>
    <definedName name="New_CE___Riepilogo_in_riga_con_periodo">#REF!</definedName>
    <definedName name="partsardegna" localSheetId="0">'[19]Quadro macro'!$C$14</definedName>
    <definedName name="partsardegna">'[19]Quadro macro'!$C$14</definedName>
    <definedName name="partsicilia" localSheetId="0">'[19]Quadro macro'!$C$13</definedName>
    <definedName name="partsicilia">'[19]Quadro macro'!$C$13</definedName>
    <definedName name="piln07" localSheetId="0">'[20]Quadro Macro'!$L$7</definedName>
    <definedName name="piln07">'[21]Quadro Macro'!$L$7</definedName>
    <definedName name="pilt05" localSheetId="0">'[20]Quadro Macro'!$L$9</definedName>
    <definedName name="pilt05">'[21]Quadro Macro'!$L$9</definedName>
    <definedName name="pilt06" localSheetId="0">'[20]Quadro Macro'!$L$10</definedName>
    <definedName name="pilt06">'[21]Quadro Macro'!$L$10</definedName>
    <definedName name="pilt07" localSheetId="0">'[20]Quadro Macro'!$L$11</definedName>
    <definedName name="pilt07">'[21]Quadro Macro'!$L$11</definedName>
    <definedName name="pilt08" localSheetId="0">'[22]Quadro Macro'!$L$12</definedName>
    <definedName name="pilt08">'[22]Quadro Macro'!$L$12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Query">#REF!</definedName>
    <definedName name="R_KF_25" localSheetId="0">[7]VALORI!$C$36</definedName>
    <definedName name="R_KF_25">[7]VALORI!$C$36</definedName>
    <definedName name="REGIONI" localSheetId="0">'[8]TABELLE CALCOLO'!$A$5:$A$25</definedName>
    <definedName name="REGIONI">'[8]TABELLE CALCOLO'!$A$5:$A$25</definedName>
    <definedName name="regola1" localSheetId="0">'[23]Quadro macro'!$C$12</definedName>
    <definedName name="regola1">'[24]Quadro macro'!$C$12</definedName>
    <definedName name="RuoloSanitario_Inden_diTurno" localSheetId="0">#REF!</definedName>
    <definedName name="RuoloSanitario_Inden_diTurno">#REF!</definedName>
    <definedName name="RuoloSanitario_St_Fissi" localSheetId="0">#REF!</definedName>
    <definedName name="RuoloSanitario_St_Fissi">#REF!</definedName>
    <definedName name="RuoloSanitario_Straordinario" localSheetId="0">#REF!</definedName>
    <definedName name="RuoloSanitario_Straordinario">#REF!</definedName>
    <definedName name="Struttura_Lea">#REF!</definedName>
    <definedName name="STRUTTURE" localSheetId="0">#REF!</definedName>
    <definedName name="STRUTTURE">[14]Tabelle!$I$21:$I$44</definedName>
    <definedName name="Tab_Comuni">#REF!</definedName>
    <definedName name="terr2005">#REF!</definedName>
    <definedName name="tipo2">#REF!</definedName>
    <definedName name="_xlnm.Print_Titles" localSheetId="0">'1 Modello CE SIS '!$1:$26</definedName>
    <definedName name="TOT_X_ASL_FILEF" localSheetId="0">#REF!</definedName>
    <definedName name="TOT_X_ASL_FILEF">#REF!</definedName>
    <definedName name="TOTALE_FILEF_X_ASL_CAMPANE" localSheetId="0">#REF!</definedName>
    <definedName name="TOTALE_FILEF_X_ASL_CAMPANE">#REF!</definedName>
  </definedNames>
  <calcPr calcId="145621"/>
</workbook>
</file>

<file path=xl/calcChain.xml><?xml version="1.0" encoding="utf-8"?>
<calcChain xmlns="http://schemas.openxmlformats.org/spreadsheetml/2006/main">
  <c r="AE30" i="1" l="1"/>
  <c r="AE29" i="1" s="1"/>
  <c r="AE31" i="1"/>
  <c r="AE34" i="1"/>
  <c r="AE33" i="1" s="1"/>
  <c r="AE35" i="1"/>
  <c r="AE36" i="1"/>
  <c r="AE37" i="1"/>
  <c r="AE39" i="1"/>
  <c r="AE40" i="1"/>
  <c r="AE38" i="1" s="1"/>
  <c r="AE42" i="1"/>
  <c r="AE41" i="1" s="1"/>
  <c r="AE43" i="1"/>
  <c r="AE44" i="1"/>
  <c r="AE46" i="1"/>
  <c r="AE45" i="1" s="1"/>
  <c r="AE47" i="1"/>
  <c r="AE48" i="1"/>
  <c r="AE49" i="1"/>
  <c r="AE50" i="1"/>
  <c r="AE52" i="1"/>
  <c r="AE51" i="1" s="1"/>
  <c r="AE53" i="1"/>
  <c r="AE55" i="1"/>
  <c r="AE56" i="1"/>
  <c r="AE54" i="1" s="1"/>
  <c r="AE57" i="1"/>
  <c r="AE58" i="1"/>
  <c r="AE62" i="1"/>
  <c r="AE61" i="1" s="1"/>
  <c r="AE63" i="1"/>
  <c r="AE64" i="1"/>
  <c r="AE65" i="1"/>
  <c r="AE66" i="1"/>
  <c r="AE67" i="1"/>
  <c r="AE68" i="1"/>
  <c r="AE69" i="1"/>
  <c r="AE70" i="1"/>
  <c r="AE71" i="1"/>
  <c r="AE73" i="1"/>
  <c r="AE74" i="1"/>
  <c r="AE72" i="1" s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5" i="1"/>
  <c r="AE94" i="1" s="1"/>
  <c r="AE96" i="1"/>
  <c r="AE97" i="1"/>
  <c r="AE98" i="1"/>
  <c r="AE99" i="1"/>
  <c r="AE100" i="1"/>
  <c r="AE101" i="1"/>
  <c r="AE103" i="1"/>
  <c r="AE105" i="1"/>
  <c r="AE104" i="1" s="1"/>
  <c r="AE106" i="1"/>
  <c r="AE108" i="1"/>
  <c r="AE107" i="1" s="1"/>
  <c r="AE109" i="1"/>
  <c r="AE110" i="1"/>
  <c r="AE112" i="1"/>
  <c r="AE111" i="1" s="1"/>
  <c r="AE113" i="1"/>
  <c r="AE114" i="1"/>
  <c r="AE117" i="1"/>
  <c r="AE116" i="1" s="1"/>
  <c r="AE115" i="1" s="1"/>
  <c r="AE118" i="1"/>
  <c r="AE119" i="1"/>
  <c r="AE120" i="1"/>
  <c r="AE122" i="1"/>
  <c r="AE121" i="1" s="1"/>
  <c r="AE123" i="1"/>
  <c r="AE126" i="1"/>
  <c r="AE128" i="1"/>
  <c r="AE129" i="1"/>
  <c r="AE127" i="1" s="1"/>
  <c r="AE125" i="1" s="1"/>
  <c r="AE130" i="1"/>
  <c r="AE131" i="1"/>
  <c r="AE132" i="1"/>
  <c r="AE134" i="1"/>
  <c r="AE135" i="1"/>
  <c r="AE142" i="1"/>
  <c r="AE141" i="1" s="1"/>
  <c r="AE143" i="1"/>
  <c r="AE144" i="1"/>
  <c r="AE146" i="1"/>
  <c r="AE145" i="1" s="1"/>
  <c r="AE147" i="1"/>
  <c r="AE148" i="1"/>
  <c r="AE150" i="1"/>
  <c r="AE149" i="1" s="1"/>
  <c r="AE151" i="1"/>
  <c r="AE152" i="1"/>
  <c r="AE153" i="1"/>
  <c r="AE154" i="1"/>
  <c r="AE155" i="1"/>
  <c r="AE156" i="1"/>
  <c r="AE157" i="1"/>
  <c r="AE158" i="1"/>
  <c r="AE160" i="1"/>
  <c r="AE159" i="1" s="1"/>
  <c r="AE161" i="1"/>
  <c r="AE162" i="1"/>
  <c r="AE163" i="1"/>
  <c r="AE164" i="1"/>
  <c r="AE165" i="1"/>
  <c r="AE166" i="1"/>
  <c r="AE171" i="1"/>
  <c r="AE172" i="1"/>
  <c r="AE170" i="1" s="1"/>
  <c r="AE169" i="1" s="1"/>
  <c r="AE173" i="1"/>
  <c r="AE174" i="1"/>
  <c r="AE175" i="1"/>
  <c r="AE176" i="1"/>
  <c r="AE178" i="1"/>
  <c r="AE177" i="1" s="1"/>
  <c r="AE179" i="1"/>
  <c r="AE180" i="1"/>
  <c r="AE182" i="1"/>
  <c r="AE183" i="1"/>
  <c r="AE184" i="1"/>
  <c r="AE185" i="1"/>
  <c r="AE187" i="1"/>
  <c r="AE188" i="1"/>
  <c r="AE186" i="1" s="1"/>
  <c r="AE189" i="1"/>
  <c r="AE190" i="1"/>
  <c r="AE191" i="1"/>
  <c r="AE193" i="1"/>
  <c r="AE192" i="1" s="1"/>
  <c r="AE194" i="1"/>
  <c r="AE195" i="1"/>
  <c r="AE196" i="1"/>
  <c r="AE197" i="1"/>
  <c r="AE199" i="1"/>
  <c r="AE200" i="1"/>
  <c r="AE198" i="1" s="1"/>
  <c r="AE201" i="1"/>
  <c r="AE202" i="1"/>
  <c r="AE204" i="1"/>
  <c r="AE203" i="1" s="1"/>
  <c r="AE205" i="1"/>
  <c r="AE206" i="1"/>
  <c r="AE207" i="1"/>
  <c r="AE209" i="1"/>
  <c r="AE210" i="1"/>
  <c r="AE211" i="1"/>
  <c r="AE213" i="1"/>
  <c r="AE214" i="1"/>
  <c r="AE212" i="1" s="1"/>
  <c r="AE215" i="1"/>
  <c r="AE216" i="1"/>
  <c r="AE217" i="1"/>
  <c r="AE208" i="1" s="1"/>
  <c r="AE219" i="1"/>
  <c r="AE218" i="1" s="1"/>
  <c r="AE220" i="1"/>
  <c r="AE221" i="1"/>
  <c r="AE222" i="1"/>
  <c r="AE223" i="1"/>
  <c r="AE225" i="1"/>
  <c r="AE224" i="1" s="1"/>
  <c r="AE226" i="1"/>
  <c r="AE227" i="1"/>
  <c r="AE228" i="1"/>
  <c r="AE229" i="1"/>
  <c r="AE230" i="1"/>
  <c r="AE232" i="1"/>
  <c r="AE233" i="1"/>
  <c r="AE231" i="1" s="1"/>
  <c r="AE234" i="1"/>
  <c r="AE235" i="1"/>
  <c r="AE236" i="1"/>
  <c r="AE238" i="1"/>
  <c r="AE239" i="1"/>
  <c r="AE237" i="1" s="1"/>
  <c r="AE240" i="1"/>
  <c r="AE241" i="1"/>
  <c r="AE243" i="1"/>
  <c r="AE242" i="1" s="1"/>
  <c r="AE244" i="1"/>
  <c r="AE245" i="1"/>
  <c r="AE246" i="1"/>
  <c r="AE247" i="1"/>
  <c r="AE249" i="1"/>
  <c r="AE248" i="1" s="1"/>
  <c r="AE250" i="1"/>
  <c r="AE251" i="1"/>
  <c r="AE252" i="1"/>
  <c r="AE253" i="1"/>
  <c r="AE254" i="1"/>
  <c r="AE255" i="1"/>
  <c r="AE257" i="1"/>
  <c r="AE256" i="1" s="1"/>
  <c r="AE258" i="1"/>
  <c r="AE259" i="1"/>
  <c r="AE260" i="1"/>
  <c r="AE261" i="1"/>
  <c r="AE262" i="1"/>
  <c r="AE264" i="1"/>
  <c r="AE265" i="1"/>
  <c r="AE267" i="1"/>
  <c r="AE266" i="1" s="1"/>
  <c r="AE268" i="1"/>
  <c r="AE269" i="1"/>
  <c r="AE270" i="1"/>
  <c r="AE271" i="1"/>
  <c r="AE272" i="1"/>
  <c r="AE274" i="1"/>
  <c r="AE275" i="1"/>
  <c r="AE273" i="1" s="1"/>
  <c r="AE276" i="1"/>
  <c r="AE278" i="1"/>
  <c r="AE277" i="1" s="1"/>
  <c r="AE279" i="1"/>
  <c r="AE280" i="1"/>
  <c r="AE281" i="1"/>
  <c r="AE282" i="1"/>
  <c r="AE283" i="1"/>
  <c r="AE286" i="1"/>
  <c r="AE287" i="1"/>
  <c r="AE288" i="1"/>
  <c r="AE289" i="1"/>
  <c r="AE290" i="1"/>
  <c r="AE291" i="1"/>
  <c r="AE292" i="1"/>
  <c r="AE293" i="1"/>
  <c r="AE294" i="1"/>
  <c r="AE295" i="1"/>
  <c r="AE297" i="1"/>
  <c r="AE296" i="1" s="1"/>
  <c r="AE298" i="1"/>
  <c r="AE300" i="1"/>
  <c r="AE301" i="1"/>
  <c r="AE302" i="1" s="1"/>
  <c r="AE304" i="1"/>
  <c r="AE305" i="1"/>
  <c r="AE307" i="1"/>
  <c r="AE306" i="1" s="1"/>
  <c r="AE308" i="1"/>
  <c r="AE309" i="1"/>
  <c r="AE310" i="1"/>
  <c r="AE311" i="1"/>
  <c r="AE313" i="1"/>
  <c r="AE312" i="1" s="1"/>
  <c r="AE314" i="1"/>
  <c r="AE315" i="1"/>
  <c r="AE317" i="1"/>
  <c r="AE316" i="1" s="1"/>
  <c r="AE318" i="1"/>
  <c r="AE320" i="1"/>
  <c r="AE319" i="1" s="1"/>
  <c r="AE321" i="1"/>
  <c r="AE322" i="1"/>
  <c r="AE323" i="1"/>
  <c r="AE324" i="1"/>
  <c r="AE325" i="1"/>
  <c r="AE326" i="1"/>
  <c r="AE328" i="1"/>
  <c r="AE330" i="1"/>
  <c r="AE331" i="1"/>
  <c r="AE329" i="1" s="1"/>
  <c r="AE333" i="1"/>
  <c r="AE332" i="1" s="1"/>
  <c r="AE334" i="1"/>
  <c r="AE335" i="1"/>
  <c r="AE340" i="1"/>
  <c r="AE339" i="1" s="1"/>
  <c r="AE341" i="1"/>
  <c r="AE342" i="1"/>
  <c r="AE344" i="1"/>
  <c r="AE345" i="1"/>
  <c r="AE343" i="1" s="1"/>
  <c r="AE346" i="1"/>
  <c r="AE348" i="1"/>
  <c r="AE347" i="1" s="1"/>
  <c r="AE349" i="1"/>
  <c r="AE350" i="1"/>
  <c r="AE353" i="1"/>
  <c r="AE352" i="1" s="1"/>
  <c r="AE351" i="1" s="1"/>
  <c r="AE354" i="1"/>
  <c r="AE355" i="1"/>
  <c r="AE357" i="1"/>
  <c r="AE356" i="1" s="1"/>
  <c r="AE358" i="1"/>
  <c r="AE359" i="1"/>
  <c r="AE362" i="1"/>
  <c r="AE361" i="1" s="1"/>
  <c r="AE360" i="1" s="1"/>
  <c r="AE363" i="1"/>
  <c r="AE364" i="1"/>
  <c r="AE366" i="1"/>
  <c r="AE365" i="1" s="1"/>
  <c r="AE367" i="1"/>
  <c r="AE368" i="1"/>
  <c r="AE371" i="1"/>
  <c r="AE370" i="1" s="1"/>
  <c r="AE369" i="1" s="1"/>
  <c r="AE372" i="1"/>
  <c r="AE373" i="1"/>
  <c r="AE375" i="1"/>
  <c r="AE374" i="1" s="1"/>
  <c r="AE376" i="1"/>
  <c r="AE377" i="1"/>
  <c r="AE379" i="1"/>
  <c r="AE380" i="1"/>
  <c r="AE382" i="1"/>
  <c r="AE381" i="1" s="1"/>
  <c r="AE383" i="1"/>
  <c r="AE385" i="1"/>
  <c r="AE388" i="1"/>
  <c r="AE389" i="1"/>
  <c r="AE387" i="1" s="1"/>
  <c r="AE386" i="1" s="1"/>
  <c r="AE390" i="1"/>
  <c r="AE392" i="1"/>
  <c r="AE393" i="1"/>
  <c r="AE391" i="1" s="1"/>
  <c r="AE395" i="1"/>
  <c r="AE394" i="1" s="1"/>
  <c r="AE396" i="1"/>
  <c r="AE399" i="1"/>
  <c r="AE398" i="1" s="1"/>
  <c r="AE397" i="1" s="1"/>
  <c r="AE400" i="1"/>
  <c r="AE402" i="1"/>
  <c r="AE403" i="1"/>
  <c r="AE404" i="1"/>
  <c r="AE406" i="1"/>
  <c r="AE405" i="1" s="1"/>
  <c r="AE407" i="1"/>
  <c r="AE408" i="1"/>
  <c r="AE409" i="1"/>
  <c r="AE411" i="1"/>
  <c r="AE410" i="1" s="1"/>
  <c r="AE412" i="1"/>
  <c r="AE413" i="1"/>
  <c r="AE414" i="1"/>
  <c r="AE415" i="1"/>
  <c r="AE416" i="1"/>
  <c r="AE417" i="1"/>
  <c r="AE421" i="1"/>
  <c r="AE420" i="1" s="1"/>
  <c r="AE422" i="1"/>
  <c r="AE423" i="1"/>
  <c r="AE425" i="1"/>
  <c r="AE424" i="1" s="1"/>
  <c r="AE426" i="1"/>
  <c r="AE427" i="1"/>
  <c r="AE428" i="1"/>
  <c r="AE429" i="1"/>
  <c r="AE431" i="1"/>
  <c r="AE430" i="1" s="1"/>
  <c r="AE432" i="1"/>
  <c r="AE433" i="1"/>
  <c r="AE435" i="1"/>
  <c r="AE434" i="1" s="1"/>
  <c r="AE436" i="1"/>
  <c r="AE439" i="1"/>
  <c r="AE440" i="1"/>
  <c r="AE441" i="1"/>
  <c r="AE444" i="1"/>
  <c r="AE446" i="1"/>
  <c r="AE448" i="1"/>
  <c r="AE447" i="1" s="1"/>
  <c r="AE450" i="1"/>
  <c r="AE449" i="1" s="1"/>
  <c r="AE451" i="1"/>
  <c r="AE452" i="1"/>
  <c r="AE453" i="1"/>
  <c r="AE454" i="1"/>
  <c r="AE455" i="1"/>
  <c r="AE456" i="1"/>
  <c r="AE458" i="1"/>
  <c r="AE457" i="1" s="1"/>
  <c r="AE460" i="1"/>
  <c r="AE459" i="1" s="1"/>
  <c r="AE461" i="1"/>
  <c r="AE462" i="1"/>
  <c r="AE463" i="1"/>
  <c r="AE464" i="1"/>
  <c r="AE465" i="1"/>
  <c r="AE466" i="1"/>
  <c r="AE467" i="1"/>
  <c r="AE469" i="1"/>
  <c r="AE471" i="1"/>
  <c r="AE472" i="1"/>
  <c r="AE475" i="1"/>
  <c r="AE476" i="1"/>
  <c r="AE474" i="1" s="1"/>
  <c r="AE478" i="1"/>
  <c r="AE477" i="1" s="1"/>
  <c r="AE480" i="1"/>
  <c r="AE481" i="1"/>
  <c r="AE482" i="1"/>
  <c r="AE479" i="1" s="1"/>
  <c r="AE483" i="1"/>
  <c r="AE484" i="1"/>
  <c r="AE485" i="1"/>
  <c r="AE486" i="1"/>
  <c r="AE487" i="1"/>
  <c r="AE489" i="1"/>
  <c r="AE491" i="1"/>
  <c r="AE492" i="1"/>
  <c r="AE490" i="1" s="1"/>
  <c r="AE488" i="1" s="1"/>
  <c r="AE493" i="1"/>
  <c r="AE494" i="1"/>
  <c r="AE495" i="1"/>
  <c r="AE496" i="1"/>
  <c r="AE497" i="1"/>
  <c r="AE498" i="1"/>
  <c r="AE503" i="1"/>
  <c r="AE502" i="1" s="1"/>
  <c r="AE511" i="1" s="1"/>
  <c r="AE504" i="1"/>
  <c r="AE505" i="1"/>
  <c r="AE506" i="1"/>
  <c r="AE508" i="1"/>
  <c r="AE509" i="1"/>
  <c r="AE507" i="1" s="1"/>
  <c r="AE510" i="1"/>
  <c r="AE437" i="1" l="1"/>
  <c r="AE384" i="1"/>
  <c r="AE378" i="1"/>
  <c r="AE263" i="1"/>
  <c r="AE140" i="1"/>
  <c r="AE139" i="1" s="1"/>
  <c r="AE473" i="1"/>
  <c r="AE470" i="1"/>
  <c r="AE468" i="1" s="1"/>
  <c r="AE445" i="1"/>
  <c r="AE443" i="1" s="1"/>
  <c r="AE499" i="1" s="1"/>
  <c r="AE338" i="1"/>
  <c r="AE337" i="1" s="1"/>
  <c r="AE336" i="1" s="1"/>
  <c r="AE327" i="1"/>
  <c r="AE303" i="1"/>
  <c r="AE181" i="1"/>
  <c r="AE168" i="1" s="1"/>
  <c r="AE167" i="1" s="1"/>
  <c r="AE102" i="1"/>
  <c r="AE60" i="1"/>
  <c r="AE59" i="1" s="1"/>
  <c r="AE32" i="1"/>
  <c r="AE28" i="1"/>
  <c r="AE299" i="1"/>
  <c r="AE285" i="1" s="1"/>
  <c r="AE284" i="1" s="1"/>
  <c r="AE136" i="1"/>
  <c r="AE133" i="1" s="1"/>
  <c r="AE137" i="1" l="1"/>
  <c r="AE418" i="1"/>
  <c r="AE500" i="1" l="1"/>
  <c r="AE512" i="1" s="1"/>
</calcChain>
</file>

<file path=xl/sharedStrings.xml><?xml version="1.0" encoding="utf-8"?>
<sst xmlns="http://schemas.openxmlformats.org/spreadsheetml/2006/main" count="9507" uniqueCount="1246">
  <si>
    <t>………………………………………………………………………..</t>
  </si>
  <si>
    <t>Il Direttore Generale</t>
  </si>
  <si>
    <t>Il Funzionario responsabile dell'area economico-finanziaria</t>
  </si>
  <si>
    <t>Data ……………………</t>
  </si>
  <si>
    <t>+/-</t>
  </si>
  <si>
    <t>RISULTATO DI ESERCIZIO</t>
  </si>
  <si>
    <t>ZZ9999</t>
  </si>
  <si>
    <t>+</t>
  </si>
  <si>
    <t>Totale imposte e tasse</t>
  </si>
  <si>
    <t>YZ9999</t>
  </si>
  <si>
    <t>Y.3) Accantonamento a F.do Imposte (Accertamenti, condoni, ecc.)</t>
  </si>
  <si>
    <t>YA0090</t>
  </si>
  <si>
    <t>Y.2.B) IRES su attività commerciale</t>
  </si>
  <si>
    <t>YA0080</t>
  </si>
  <si>
    <t>Y.2.A) IRES su attività istituzionale</t>
  </si>
  <si>
    <t>YA0070</t>
  </si>
  <si>
    <t>Y.2) IRES</t>
  </si>
  <si>
    <t>YA0060</t>
  </si>
  <si>
    <t>Y.1.D) IRAP relativa ad attività commerciali</t>
  </si>
  <si>
    <t>Y.1.D) IRAP relativa ad attività commerciale</t>
  </si>
  <si>
    <t>YA0050</t>
  </si>
  <si>
    <t>Y.1.C) IRAP relativa ad attività di libera professione (intramoenia)</t>
  </si>
  <si>
    <t>YA0040</t>
  </si>
  <si>
    <t>Y.1.B) IRAP relativa a collaboratori e personale assimilato a lavoro dipendente</t>
  </si>
  <si>
    <t>YA0030</t>
  </si>
  <si>
    <t>Y.1.A) IRAP relativa a personale dipendente</t>
  </si>
  <si>
    <t>YA0020</t>
  </si>
  <si>
    <t>Y.1) IRAP</t>
  </si>
  <si>
    <t>YA0010</t>
  </si>
  <si>
    <t xml:space="preserve">Imposte e tasse </t>
  </si>
  <si>
    <t>Risultato prima delle imposte (A - B +/- C +/- D +/- E)</t>
  </si>
  <si>
    <t>XA0000</t>
  </si>
  <si>
    <t>Totale proventi e oneri straordinari (E)</t>
  </si>
  <si>
    <t>EZ9999</t>
  </si>
  <si>
    <t>E.2.B.5) Altri oneri straordinari</t>
  </si>
  <si>
    <t>EA0560</t>
  </si>
  <si>
    <t>E.2.B.4.2.G) Altre Insussistenze passive v/terzi</t>
  </si>
  <si>
    <t>E.2.B.4.2.K) Altre insussistenze passive v/terzi</t>
  </si>
  <si>
    <t>EA0550</t>
  </si>
  <si>
    <t>E.2.B.4.2.F) Insussistenze passive v/terzi relative all'acquisto di beni e servizi</t>
  </si>
  <si>
    <t>EA0540</t>
  </si>
  <si>
    <t>E.2.B.4.2.E) Insussistenze passive v/terzi relative all'acquisto prestaz. Sanitarie da operatori accreditati</t>
  </si>
  <si>
    <t>E.2.B.4.2.E) Insussistenze passive v/terzi relative all'acquisto prestaz. sanitarie da operatori accreditati</t>
  </si>
  <si>
    <t>EA0530</t>
  </si>
  <si>
    <t>E.2.B.4.2.D) Insussistenze passive v/terzi relative alle convenzioni per la specialistica</t>
  </si>
  <si>
    <t>EA0520</t>
  </si>
  <si>
    <t>E.2.B.4.2.C) Insussistenze passive v/terzi relative alle convenzioni con medici di base</t>
  </si>
  <si>
    <t>EA0510</t>
  </si>
  <si>
    <t>E.2.B.4.2.B) Insussistenze passive v/terzi relative al personale</t>
  </si>
  <si>
    <t>EA0500</t>
  </si>
  <si>
    <t>E.2.B.4.2.A) Insussistenze passive v/terzi relative alla mobilità extraregionale</t>
  </si>
  <si>
    <t>EA0490</t>
  </si>
  <si>
    <t>S</t>
  </si>
  <si>
    <t>E.2.B.4.2) Insussistenze passive v/terzi</t>
  </si>
  <si>
    <t>EA0480</t>
  </si>
  <si>
    <t>E.2.B.4.1) Insussistenze passive v/Asl-AO, IRCCS, Policlinici</t>
  </si>
  <si>
    <t>E.2.B.4.1) Insussistenze passive v/Aziende sanitarie pubbliche della Regione</t>
  </si>
  <si>
    <t>EA0470</t>
  </si>
  <si>
    <t>R</t>
  </si>
  <si>
    <t>E.2.B.4) Insussistenze passive</t>
  </si>
  <si>
    <t>EA0460</t>
  </si>
  <si>
    <t>E.2.B.3.2.G) Altre sopravvenienze passive v/terzi</t>
  </si>
  <si>
    <t>E.2.B.3.2.K) Altre sopravvenienze passive v/terzi</t>
  </si>
  <si>
    <t>EA0450</t>
  </si>
  <si>
    <t>E.2.B.3.2.F) Sopravvenienze passive v/terzi relative all'acquisto di beni e servizi</t>
  </si>
  <si>
    <t>EA0440</t>
  </si>
  <si>
    <t>E.2.B.3.2.E) Sopravvenienze passive v/terzi relative all'acquisto prestaz. Sanitarie da operatori accreditati</t>
  </si>
  <si>
    <t>E.2.B.3.2.E) Sopravvenienze passive v/terzi relative all'acquisto prestaz. sanitarie da operatori accreditati</t>
  </si>
  <si>
    <t>EA0430</t>
  </si>
  <si>
    <t>E.2.B.3.2.D) Sopravvenienze passive v/terzi relative alle convenzioni per la specialistica</t>
  </si>
  <si>
    <t>EA0420</t>
  </si>
  <si>
    <t>E.2.B.3.2.C) Sopravvenienze passive v/terzi relative alle convenzioni con medici di base</t>
  </si>
  <si>
    <t>EA0410</t>
  </si>
  <si>
    <t>E.2.B.3.2.B.3) Soprav. passive v/terzi relative al personale - ruolo sanitario - comparto</t>
  </si>
  <si>
    <t>E.2.B.3.2.B.3) Soprav. passive v/terzi relative al personale - comparto</t>
  </si>
  <si>
    <t>EA0400</t>
  </si>
  <si>
    <t>E.2.B.3.2.B.2) Soprav. passive v/terzi relative al personale - ruolo sanitario - dirigenza non medica</t>
  </si>
  <si>
    <t>E.2.B.3.2.B.2) Soprav. passive v/terzi relative al personale - diriKenza non medica</t>
  </si>
  <si>
    <t>EA0390</t>
  </si>
  <si>
    <t>E.2.B.3.2.B.1) Soprav. passive v/terzi relative al personale - ruolo sanitario - dirigenza medica</t>
  </si>
  <si>
    <t>E.2.B.3.2.B.1) Soprav. passive v/terzi relative al personale - diriKenza medica</t>
  </si>
  <si>
    <t>EA0380</t>
  </si>
  <si>
    <t>E.2.B.3.2.B) Sopravvenienze passive v/terzi relative al personale</t>
  </si>
  <si>
    <t>EA0370</t>
  </si>
  <si>
    <t>E.2.B.3.2.A) Sopravvenienze passive v/terzi relative alla mobilità extraregionale</t>
  </si>
  <si>
    <t>EA0360</t>
  </si>
  <si>
    <t>E.2.B.3.2) Sopravvenienze passive v/terzi</t>
  </si>
  <si>
    <t>EA0350</t>
  </si>
  <si>
    <t>E.2.B.3.1.B) Sopravvenienze passive v/Asl-Ao,Irccs,Pol. relative al personale</t>
  </si>
  <si>
    <t>E.2.B.3.1.B) Altre sopravvenienze passive v/Aziende sanitarie pubbliche della Regione</t>
  </si>
  <si>
    <t>EA0340</t>
  </si>
  <si>
    <t>E.2.B.3.1.A) Sopravvenienze passive v/Asl-Ao,Irccs,Pol. relative alla mobilità extraregionale</t>
  </si>
  <si>
    <t>E.2.B.3.1.A) Sopravvenienze passive v/Aziende sanitarie pubbliche relative alla mobilità intraregionale</t>
  </si>
  <si>
    <t>EA0330</t>
  </si>
  <si>
    <t>E.2.B.3.1) Sopravvenienze passive v/Asl-AO, IRCCS, Policlinici</t>
  </si>
  <si>
    <t>E.2.B.3.1) Sopravvenienze passive v/Aziende sanitarie pubbliche della Regione</t>
  </si>
  <si>
    <t>EA0320</t>
  </si>
  <si>
    <t>E.2.B.3) Sopravvenienze passive</t>
  </si>
  <si>
    <t>EA0310</t>
  </si>
  <si>
    <t>E.2.B.2) Oneri da cause civili</t>
  </si>
  <si>
    <t>E.2.B.2) Oneri da cause civili ed oneri processuali</t>
  </si>
  <si>
    <t>EA0300</t>
  </si>
  <si>
    <t>E.2.B.1) Oneri tributari da esercizi precedenti</t>
  </si>
  <si>
    <t>EA0290</t>
  </si>
  <si>
    <t>E.2.B) Altri oneri straordinari</t>
  </si>
  <si>
    <t>EA0280</t>
  </si>
  <si>
    <t>E.2.A) Minusvalenze</t>
  </si>
  <si>
    <t>EA0270</t>
  </si>
  <si>
    <t>E.2) Oneri straordinari</t>
  </si>
  <si>
    <t>EA0260</t>
  </si>
  <si>
    <t>E.1.B.4) Altri proventi straordinari</t>
  </si>
  <si>
    <t>EA0250</t>
  </si>
  <si>
    <t>E.1.B.3.2.G) Altre Insussistenze attive v/terzi</t>
  </si>
  <si>
    <t>E.1.B.3.2.K) Altre insussistenze attive v/terzi</t>
  </si>
  <si>
    <t>EA0240</t>
  </si>
  <si>
    <t>E.1.B.3.2.F) Insussistenze attive v/terzi relative all'acquisto di beni e servizi</t>
  </si>
  <si>
    <t>EA0230</t>
  </si>
  <si>
    <t>E.1.B.3.2.E) Insussistenze attive v/terzi relative all'acquisto prestaz. Sanitarie da operatori accreditati</t>
  </si>
  <si>
    <t>E.1.B.3.2.E) Insussistenze attive v/terzi relative all'acquisto prestaz. sanitarie da operatori accreditati</t>
  </si>
  <si>
    <t>EA0220</t>
  </si>
  <si>
    <t>E.1.B.3.2.D) Insussistenze attive v/terzi relative alle convenzioni per la specialistica</t>
  </si>
  <si>
    <t>EA0210</t>
  </si>
  <si>
    <t>E.1.B.3.2.C) Insussistenze attive v/terzi relative alle convenzioni con medici di base</t>
  </si>
  <si>
    <t>EA0200</t>
  </si>
  <si>
    <t>E.1.B.3.2.B) Insussistenze attive v/terzi relative al personale</t>
  </si>
  <si>
    <t>EA0190</t>
  </si>
  <si>
    <t>E.1.B.3.2.A) Insussistenze attive v/terzi relative alla mobilità</t>
  </si>
  <si>
    <t>E.1.B.3.2.A) Insussistenze attive v/terzi relative alla mobilità extraregionale</t>
  </si>
  <si>
    <t>EA0180</t>
  </si>
  <si>
    <t>E.1.B.3.2) Insussistenze Attive v/terzi</t>
  </si>
  <si>
    <t>E.1.B.3.2) Insussistenze attive v/terzi</t>
  </si>
  <si>
    <t>EA0170</t>
  </si>
  <si>
    <t>E.1.B.3.1) Insussistenze Attive v/Asl-AO, IRCCS, Policlinici</t>
  </si>
  <si>
    <t>E.1.B.3.1) Insussistenze attive v/Aziende sanitarie pubbliche della Regione</t>
  </si>
  <si>
    <t>EA0160</t>
  </si>
  <si>
    <t>E.1.B.3) Insussistenze attive straordinarie</t>
  </si>
  <si>
    <t xml:space="preserve">E.1.B.3) Insussistenze attive </t>
  </si>
  <si>
    <t>EA0150</t>
  </si>
  <si>
    <t>E.1.B.2.2.G) Altre sopravvenienze attive v/terzi</t>
  </si>
  <si>
    <t>E.1.B.2.2.K) Altre sopravvenienze attive v/terzi</t>
  </si>
  <si>
    <t>EA0140</t>
  </si>
  <si>
    <t>E.1.B.2.2.F) Sopravvenienze attive v/terzi relative all'acquisto di beni e servizi</t>
  </si>
  <si>
    <t>EA0130</t>
  </si>
  <si>
    <t>E.1.B.2.2.E) Sopravvenienze attive v/terzi relative all'acquisto prestaz. Sanitarie da operatori accreditati</t>
  </si>
  <si>
    <t>E.1.B.2.2.E) Sopravvenienze attive v/terzi relative all'acquisto prestaz. sanitarie da operatori accreditati</t>
  </si>
  <si>
    <t>EA0120</t>
  </si>
  <si>
    <t>E.1.B.2.2.D) Sopravvenienze attive v/terzi relative alle convenzioni per la specialistica</t>
  </si>
  <si>
    <t>EA0110</t>
  </si>
  <si>
    <t>E.1.B.2.2.C) Sopravvenienze attive v/terzi relative alle convenzioni con medici di base</t>
  </si>
  <si>
    <t>EA0100</t>
  </si>
  <si>
    <t>E.1.B.2.2.B) Sopravvenienze attive v/terzi relative al personale</t>
  </si>
  <si>
    <t>EA0090</t>
  </si>
  <si>
    <t>E.1.B.2.2.A) Sopravvenienze attive v/terzi relative alla mobilità</t>
  </si>
  <si>
    <t>E.1.B.2.2.A) Sopravvenienze attive v/terzi relative alla mobilità extraregionale</t>
  </si>
  <si>
    <t>EA0080</t>
  </si>
  <si>
    <t>E.1.B.2.2) Sopravvenienze Attive v/terzi</t>
  </si>
  <si>
    <t>E.1.B.2.2) Sopravvenienze attive v/terzi</t>
  </si>
  <si>
    <t>EA0070</t>
  </si>
  <si>
    <t>E.1.B.2.1) Sopravvenienze Attive v/Asl-AO, IRCCS, Policlinici</t>
  </si>
  <si>
    <t xml:space="preserve">E.1.B.2.1) Sopravvenienze attive v/Aziende sanitarie pubbliche della Regione </t>
  </si>
  <si>
    <t>EA0060</t>
  </si>
  <si>
    <t>E.1.B.2) Sopravvenienze attive</t>
  </si>
  <si>
    <t>EA0050</t>
  </si>
  <si>
    <t>E.1.B.1) Proventi da donazioni e liberalità diverse</t>
  </si>
  <si>
    <t>EA0040</t>
  </si>
  <si>
    <t>E.1.B) Altri proventi straordinari</t>
  </si>
  <si>
    <t>EA0030</t>
  </si>
  <si>
    <t>E.1.A) Plusvalenze</t>
  </si>
  <si>
    <t>EA0020</t>
  </si>
  <si>
    <t>E.1) Proventi straordinari</t>
  </si>
  <si>
    <t>EA0010</t>
  </si>
  <si>
    <t>E)  Proventi e oneri straordinari</t>
  </si>
  <si>
    <t>Totale rettifiche di valore di attività finanziarie (D)</t>
  </si>
  <si>
    <t>Totale rettificKe di valore di attività finanziarie (D)</t>
  </si>
  <si>
    <t>DZ9999</t>
  </si>
  <si>
    <t>D.2)  Svalutazioni</t>
  </si>
  <si>
    <t>DA0020</t>
  </si>
  <si>
    <t>D.1)  Rivalutazioni</t>
  </si>
  <si>
    <t>DA0010</t>
  </si>
  <si>
    <t>D)  Rettifiche di valore di attività finanziarie</t>
  </si>
  <si>
    <t>D)  RettificKe di valore di attività finanziarie</t>
  </si>
  <si>
    <t>Totale proventi e oneri finanziari (C)</t>
  </si>
  <si>
    <t>CZ9999</t>
  </si>
  <si>
    <t>C.4.B) Perdite su cambi</t>
  </si>
  <si>
    <t>CA0170</t>
  </si>
  <si>
    <t>C.4.A) Altri oneri finanziari</t>
  </si>
  <si>
    <t>CA0160</t>
  </si>
  <si>
    <t>C.4) Altri oneri</t>
  </si>
  <si>
    <t>CA0150</t>
  </si>
  <si>
    <t>C.3.C) Altri interessi passivi</t>
  </si>
  <si>
    <t>CA0140</t>
  </si>
  <si>
    <t>C.3.B) Interessi passivi su mutui</t>
  </si>
  <si>
    <t>CA0130</t>
  </si>
  <si>
    <t>C.3.A) Interessi passivi su c/c tesoreria</t>
  </si>
  <si>
    <t>C.3.A) Interessi passivi su anticipazioni di cassa</t>
  </si>
  <si>
    <t>CA0120</t>
  </si>
  <si>
    <t>C.3)  Interessi passivi</t>
  </si>
  <si>
    <t>CA0110</t>
  </si>
  <si>
    <t>C.2.E) Utili su cambi</t>
  </si>
  <si>
    <t>CA0100</t>
  </si>
  <si>
    <t>C.2.D) Altri proventi finanziari diversi dai precedenti</t>
  </si>
  <si>
    <t>CA0090</t>
  </si>
  <si>
    <t>C.2.C) Proventi finanziari da titoli iscritti nelle immobilizzazioni</t>
  </si>
  <si>
    <t>CA0080</t>
  </si>
  <si>
    <t>C.2.B) Proventi finanziari da crediti iscritti nelle immobilizzazioni</t>
  </si>
  <si>
    <t>CA0070</t>
  </si>
  <si>
    <t>C.2.A) Proventi da partecipazioni</t>
  </si>
  <si>
    <t>CA0060</t>
  </si>
  <si>
    <t>C.2) Altri proventi</t>
  </si>
  <si>
    <t>CA0050</t>
  </si>
  <si>
    <t>C.1.C) Altri interessi attivi</t>
  </si>
  <si>
    <t>CA0040</t>
  </si>
  <si>
    <t>C.1.B) Interessi attivi su c/c postali e bancari</t>
  </si>
  <si>
    <t>CA0030</t>
  </si>
  <si>
    <t>C.1.A) Interessi attivi su c/tesoreria</t>
  </si>
  <si>
    <t>C.1.A) Interessi attivi su c/tesoreria unica</t>
  </si>
  <si>
    <t>CA0020</t>
  </si>
  <si>
    <t>C.1) Interessi attivi</t>
  </si>
  <si>
    <t>CA0010</t>
  </si>
  <si>
    <t>C)  Proventi e oneri finanziari</t>
  </si>
  <si>
    <t>Totale costi della produzione (B)</t>
  </si>
  <si>
    <t>BZ9999</t>
  </si>
  <si>
    <t>B.15.C.13) Altri accantonamenti</t>
  </si>
  <si>
    <t>B.16.D.7) Altri accantonamenti</t>
  </si>
  <si>
    <t>BA2890</t>
  </si>
  <si>
    <t>B.15.C.5)  Acc. Rinnovi contratt.: ruolo sanitario - comparto</t>
  </si>
  <si>
    <t>B.16.D.6)  Acc. Rinnovi contratt.: comparto</t>
  </si>
  <si>
    <t>BA2880</t>
  </si>
  <si>
    <t>B.15.C.4)  Acc. Rinnovi contratt.: ruolo sanitario - dirigenza non medica</t>
  </si>
  <si>
    <t>B.16.D.5)  Acc. Rinnovi contratt.: diriKenza non medica</t>
  </si>
  <si>
    <t>BA2870</t>
  </si>
  <si>
    <t>B.15.C.3)  Acc. Rinnovi contratt.: ruolo sanitario - dirigenza medica</t>
  </si>
  <si>
    <t>B.16.D.4)  Acc. Rinnovi contratt.: diriKenza medica</t>
  </si>
  <si>
    <t>BA2860</t>
  </si>
  <si>
    <t>B.15.C.2)  Acc. Rinnovi convenzioni MMG/Pls/MCA ed altri</t>
  </si>
  <si>
    <t>B.16.D.3)  Acc. Rinnovi convenzioni Medici Sumai</t>
  </si>
  <si>
    <t>BA2850</t>
  </si>
  <si>
    <t>B.16.D.2)  Acc. Rinnovi convenzioni MMK/PLS/MCA</t>
  </si>
  <si>
    <t>BA2840</t>
  </si>
  <si>
    <t>B.15.C.1)  Accantonamenti per interessi di mora</t>
  </si>
  <si>
    <t>B.16.D.1)  Accantonamenti per interessi di mora</t>
  </si>
  <si>
    <t>BA2830</t>
  </si>
  <si>
    <t>B.15.C) Altri accantonamenti</t>
  </si>
  <si>
    <t>B.16.D) Altri accantonamenti</t>
  </si>
  <si>
    <t>BA2820</t>
  </si>
  <si>
    <t>B.16.C.4)  Accantonamenti per quote inutilizzate contributi vincolati da privati</t>
  </si>
  <si>
    <t>BA2810</t>
  </si>
  <si>
    <t>B.16.C.3)  Accantonamenti per quote inutilizzate contributi da soggetti pubblici per ricerca</t>
  </si>
  <si>
    <t>BA2800</t>
  </si>
  <si>
    <t>B.16.C.2)  Accantonamenti per quote inutilizzate contributi da soggetti pubblici (extra fondo) vincolati</t>
  </si>
  <si>
    <t>BA2790</t>
  </si>
  <si>
    <t>B.16.C.1)  Accantonamenti per quote inutilizzate contributi da Regione e Prov. Aut. per quota F.S. vincolato</t>
  </si>
  <si>
    <t>BA2780</t>
  </si>
  <si>
    <t>B.15.B) Accantonamenti per premio di operosità (SUMAI)</t>
  </si>
  <si>
    <t>B.16.C) Accantonamenti per quote inutilizzate di contributi vincolati</t>
  </si>
  <si>
    <t>BA2770</t>
  </si>
  <si>
    <t>B.16.B) Accantonamenti per premio di operosità (SUMAI)</t>
  </si>
  <si>
    <t>BA2760</t>
  </si>
  <si>
    <t>B.15.A.3)  Altri accantonamenti per rischi</t>
  </si>
  <si>
    <t>B.16.A.5)  Altri accantonamenti per rischi</t>
  </si>
  <si>
    <t>BA2750</t>
  </si>
  <si>
    <t>B.16.A.4)  Accantonamenti per copertura diretta dei rischi (autoassicurazione)</t>
  </si>
  <si>
    <t>BA2740</t>
  </si>
  <si>
    <t>B.15.A.2)  Accantonamenti per contenzioso personale dipendente</t>
  </si>
  <si>
    <t>B.16.A.3)  Accantonamenti per rischi connessi all'acquisto di prestazioni sanitarie da privato</t>
  </si>
  <si>
    <t>BA2730</t>
  </si>
  <si>
    <t>B.16.A.2)  Accantonamenti per contenzioso personale dipendente</t>
  </si>
  <si>
    <t>BA2720</t>
  </si>
  <si>
    <t>B.15.A.1)  Accantonamenti per cause civili ed oneri processuali</t>
  </si>
  <si>
    <t>B.16.A.1)  Accantonamenti per cause civili ed oneri processuali</t>
  </si>
  <si>
    <t>BA2710</t>
  </si>
  <si>
    <t>B.15.A) Accantonamenti per rischi</t>
  </si>
  <si>
    <t>B.16.A) Accantonamenti per rischi</t>
  </si>
  <si>
    <t>BA2700</t>
  </si>
  <si>
    <t>B.15) Accantonamenti tipici dell’esercizio</t>
  </si>
  <si>
    <t>B.16) Accantonamenti dell’esercizio</t>
  </si>
  <si>
    <t>BA2690</t>
  </si>
  <si>
    <t>B.14.B) Variazione rimanenze non sanitarie</t>
  </si>
  <si>
    <t>B.15.B) Variazione rimanenze non sanitarie</t>
  </si>
  <si>
    <t>BA2680</t>
  </si>
  <si>
    <t>B.14.A) Variazione rimanenze sanitarie</t>
  </si>
  <si>
    <t>B.15.A) Variazione rimanenze sanitarie</t>
  </si>
  <si>
    <t>BA2670</t>
  </si>
  <si>
    <t>B.14) Variazione delle rimanenze</t>
  </si>
  <si>
    <t>B.15) Variazione delle rimanenze</t>
  </si>
  <si>
    <t>BA2660</t>
  </si>
  <si>
    <t>B.14.B) Svalutazione dei crediti</t>
  </si>
  <si>
    <t>BA2650</t>
  </si>
  <si>
    <t>B.14.A) Svalutazione delle immobilizzazioni immateriali e materiali</t>
  </si>
  <si>
    <t>BA2640</t>
  </si>
  <si>
    <t>B.13) Svalutazione dei crediti</t>
  </si>
  <si>
    <t>B.14) Svalutazione delle immobilizzazioni e dei crediti</t>
  </si>
  <si>
    <t>BA2630</t>
  </si>
  <si>
    <t>B.12) Ammortamenti delle altre immobilizzazioni materiali</t>
  </si>
  <si>
    <t>B.13) Ammortamenti delle altre immobilizzazioni materiali</t>
  </si>
  <si>
    <t>BA2620</t>
  </si>
  <si>
    <t>B.11.B) Ammortamenti fabbricati strumentali (indisponibili)</t>
  </si>
  <si>
    <t>B.12.B) Ammortamenti fabbricati strumentali (indisponibili)</t>
  </si>
  <si>
    <t>BA2610</t>
  </si>
  <si>
    <t>B.11.A) Ammortamenti fabbricati non strumentali (disponibili)</t>
  </si>
  <si>
    <t>B.12.A) Ammortamenti fabbricati non strumentali (disponibili)</t>
  </si>
  <si>
    <t>BA2600</t>
  </si>
  <si>
    <t>B.11) Ammortamento dei fabbricati</t>
  </si>
  <si>
    <t>B.12) Ammortamento dei fabbricati</t>
  </si>
  <si>
    <t>BA2590</t>
  </si>
  <si>
    <t>B.11) Ammortamenti delle immobilizzazioni materiali</t>
  </si>
  <si>
    <t>BA2580</t>
  </si>
  <si>
    <t>B.10) Ammortamenti delle immobilizzazioni immateriali</t>
  </si>
  <si>
    <t>BA2570</t>
  </si>
  <si>
    <t>Totale Ammortamenti delle immobilizzazioni materiali</t>
  </si>
  <si>
    <t>Totale Ammortamenti</t>
  </si>
  <si>
    <t>BA2560</t>
  </si>
  <si>
    <t>B.9.C.2)  Altri oneri diversi di gestione</t>
  </si>
  <si>
    <t>B.9.C.2)  Altri oneri diversi di Kestione</t>
  </si>
  <si>
    <t>BA2550</t>
  </si>
  <si>
    <t>B.9.C.1)  Indennità, rimborso spese e oneri sociali per gli Organi Direttivi e Collegio Sindacale</t>
  </si>
  <si>
    <t>B.9.C.1)  Indennità, rimborso spese e oneri sociali per Kli OrKani Direttivi e ColleKio Sindacale</t>
  </si>
  <si>
    <t>BA2540</t>
  </si>
  <si>
    <t>B.9.C) Altri oneri diversi di gestione</t>
  </si>
  <si>
    <t>B.9.C) Altri oneri diversi di Kestione</t>
  </si>
  <si>
    <t>BA2530</t>
  </si>
  <si>
    <t>B.9.B)  Perdite su crediti</t>
  </si>
  <si>
    <t>BA2520</t>
  </si>
  <si>
    <t>B.9.A)  Imposte e tasse (escluso Irap e Ires)</t>
  </si>
  <si>
    <t>B.9.A)  Imposte e tasse (escluso IRAP e IRES)</t>
  </si>
  <si>
    <t>BA2510</t>
  </si>
  <si>
    <t>B.9)   Oneri diversi di gestione</t>
  </si>
  <si>
    <t>B.9)   Oneri diversi di Gestione</t>
  </si>
  <si>
    <t>BA2500</t>
  </si>
  <si>
    <t>B.6.A) Costo del personale dirigente ruolo professionale</t>
  </si>
  <si>
    <t>B.8.B.3) Costo del personale comparto ruolo amministrativo - altro</t>
  </si>
  <si>
    <t>BA2490</t>
  </si>
  <si>
    <t>B.8.B.2) Costo del personale comparto ruolo amministrativo - tempo determinato</t>
  </si>
  <si>
    <t>BA2480</t>
  </si>
  <si>
    <t>B.8.B.1) Costo del personale comparto ruolo amministrativo - tempo indeterminato</t>
  </si>
  <si>
    <t>BA2470</t>
  </si>
  <si>
    <t>B.8.B) Costo del personale comparto ruolo amministrativo</t>
  </si>
  <si>
    <t>BA2460</t>
  </si>
  <si>
    <t>B.8.A.3) Costo del personale dirigente ruolo amministrativo - altro</t>
  </si>
  <si>
    <t>BA2450</t>
  </si>
  <si>
    <t>B.8.A.2) Costo del personale dirigente ruolo amministrativo - tempo determinato</t>
  </si>
  <si>
    <t>BA2440</t>
  </si>
  <si>
    <t>B.8.A.1) Costo del personale dirigente ruolo amministrativo - tempo indeterminato</t>
  </si>
  <si>
    <t>BA2430</t>
  </si>
  <si>
    <t>B.8.A) Costo del personale dirigente ruolo amministrativo</t>
  </si>
  <si>
    <t>BA2420</t>
  </si>
  <si>
    <t>B.8)   Personale del ruolo amministrativo</t>
  </si>
  <si>
    <t>BA2410</t>
  </si>
  <si>
    <t>B.7.B.3) Costo del personale comparto ruolo tecnico - altro</t>
  </si>
  <si>
    <t>BA2400</t>
  </si>
  <si>
    <t>B.7.B.2) Costo del personale comparto ruolo tecnico - tempo determinato</t>
  </si>
  <si>
    <t>BA2390</t>
  </si>
  <si>
    <t>B.7.B.1) Costo del personale comparto ruolo tecnico - tempo indeterminato</t>
  </si>
  <si>
    <t>BA2380</t>
  </si>
  <si>
    <t>B.7.B) Costo del personale comparto ruolo tecnico</t>
  </si>
  <si>
    <t>BA2370</t>
  </si>
  <si>
    <t>B.7.A.3) Costo del personale dirigente ruolo tecnico - altro</t>
  </si>
  <si>
    <t>BA2360</t>
  </si>
  <si>
    <t>B.7.A.2) Costo del personale dirigente ruolo tecnico - tempo determinato</t>
  </si>
  <si>
    <t>BA2350</t>
  </si>
  <si>
    <t>B.7.A.1) Costo del personale dirigente ruolo tecnico - tempo indeterminato</t>
  </si>
  <si>
    <t>BA2340</t>
  </si>
  <si>
    <t>B.7.A) Costo del personale dirigente ruolo tecnico</t>
  </si>
  <si>
    <t>BA2330</t>
  </si>
  <si>
    <t>B.7)   Personale del ruolo tecnico</t>
  </si>
  <si>
    <t>BA2320</t>
  </si>
  <si>
    <t>B.6.B.3) Costo del personale comparto ruolo professionale - altro</t>
  </si>
  <si>
    <t>BA2310</t>
  </si>
  <si>
    <t>B.6.B.2) Costo del personale comparto ruolo professionale - tempo determinato</t>
  </si>
  <si>
    <t>BA2300</t>
  </si>
  <si>
    <t>B.6.B.1) Costo del personale comparto ruolo professionale - tempo indeterminato</t>
  </si>
  <si>
    <t>BA2290</t>
  </si>
  <si>
    <t>B.6.B) Costo del personale comparto ruolo professionale</t>
  </si>
  <si>
    <t>BA2280</t>
  </si>
  <si>
    <t>B.6.A.3) Costo del personale dirigente ruolo professionale - altro</t>
  </si>
  <si>
    <t>BA2270</t>
  </si>
  <si>
    <t>B.6.A.2) Costo del personale dirigente ruolo professionale - tempo determinato</t>
  </si>
  <si>
    <t>BA2260</t>
  </si>
  <si>
    <t>B.6.A.1) Costo del personale dirigente ruolo professionale - tempo indeterminato</t>
  </si>
  <si>
    <t>BA2250</t>
  </si>
  <si>
    <t>BA2240</t>
  </si>
  <si>
    <t>B.6)   Personale del ruolo professionale</t>
  </si>
  <si>
    <t>BA2230</t>
  </si>
  <si>
    <t>B.5.B.3) Costo del personale comparto ruolo sanitario - altro</t>
  </si>
  <si>
    <t>BA2220</t>
  </si>
  <si>
    <t>B.5.B.2) Costo del personale comparto ruolo sanitario - tempo determinato</t>
  </si>
  <si>
    <t>BA2210</t>
  </si>
  <si>
    <t>B.5.B.1) Costo del personale comparto ruolo sanitario - tempo indeterminato</t>
  </si>
  <si>
    <t>BA2200</t>
  </si>
  <si>
    <t>B.5.B) Costo del personale comparto ruolo sanitario</t>
  </si>
  <si>
    <t>BA2190</t>
  </si>
  <si>
    <t>B.5.A.2.3) Costo del personale dirigente non medico - altro</t>
  </si>
  <si>
    <t>BA2180</t>
  </si>
  <si>
    <t>B.5.A.2.2) Costo del personale dirigente non medico - tempo determinato</t>
  </si>
  <si>
    <t>BA2170</t>
  </si>
  <si>
    <t>B.5.A.2.1) Costo del personale dirigente non medico - tempo indeterminato</t>
  </si>
  <si>
    <t>BA2160</t>
  </si>
  <si>
    <t>B.5.A.2) Costo del personale dirigente non medico</t>
  </si>
  <si>
    <t>BA2150</t>
  </si>
  <si>
    <t>B.5.A.1.3) Costo del personale dirigente medico - altro</t>
  </si>
  <si>
    <t>BA2140</t>
  </si>
  <si>
    <t>B.5.A.1.2) Costo del personale dirigente medico - tempo determinato</t>
  </si>
  <si>
    <t>BA2130</t>
  </si>
  <si>
    <t>B.5.A.1.1) Costo del personale dirigente medico - tempo indeterminato</t>
  </si>
  <si>
    <t>BA2120</t>
  </si>
  <si>
    <t>B.5.A.1) Costo del personale dirigente medico</t>
  </si>
  <si>
    <t>BA2110</t>
  </si>
  <si>
    <t>B.5.A) Costo del personale dirigente ruolo sanitario</t>
  </si>
  <si>
    <t>BA2100</t>
  </si>
  <si>
    <t>B.5)   Personale del ruolo sanitario</t>
  </si>
  <si>
    <t>BA2090</t>
  </si>
  <si>
    <t>Totale Costo del personale</t>
  </si>
  <si>
    <t>BA2080</t>
  </si>
  <si>
    <t>B.4.D)  Locazioni e noleggi da Asl-Ao della Regione</t>
  </si>
  <si>
    <t>B.4.D)  Locazioni e noleKKi da Aziende sanitarie pubbliche della Regione</t>
  </si>
  <si>
    <t>BA2070</t>
  </si>
  <si>
    <t>B.4.C.2) Canoni di leasing - area non sanitaria</t>
  </si>
  <si>
    <t>B.4.C.2) Canoni di leasinK - area non sanitaria</t>
  </si>
  <si>
    <t>BA2060</t>
  </si>
  <si>
    <t>B.4.C.1) Canoni di leasing - area sanitaria</t>
  </si>
  <si>
    <t>B.4.C.1) Canoni di leasinK - area sanitaria</t>
  </si>
  <si>
    <t>BA2050</t>
  </si>
  <si>
    <t>B.4.C)  Canoni di leasing</t>
  </si>
  <si>
    <t>B.4.C)  Canoni di leasinK</t>
  </si>
  <si>
    <t>BA2040</t>
  </si>
  <si>
    <t>B.4.B.2) Canoni di noleggio - area non sanitaria</t>
  </si>
  <si>
    <t>B.4.B.2) Canoni di noleKKio - area non sanitaria</t>
  </si>
  <si>
    <t>BA2030</t>
  </si>
  <si>
    <t>B.4.B.1) Canoni di noleggio - area sanitaria</t>
  </si>
  <si>
    <t>B.4.B.1) Canoni di noleKKio - area sanitaria</t>
  </si>
  <si>
    <t>BA2020</t>
  </si>
  <si>
    <t>B.4.B)  Canoni di noleggio</t>
  </si>
  <si>
    <t>B.4.B)  Canoni di noleKKio</t>
  </si>
  <si>
    <t>BA2010</t>
  </si>
  <si>
    <t>B.4.A)  Affitti passivi</t>
  </si>
  <si>
    <t>B.4.A)  Fitti passivi</t>
  </si>
  <si>
    <t>BA2000</t>
  </si>
  <si>
    <t>B.4)   Godimento di beni di terzi</t>
  </si>
  <si>
    <t>BA1990</t>
  </si>
  <si>
    <t>B.3.F)  Manutentioni e riparazioni da Asl-AO, IRCCS, Policlinici della Regione</t>
  </si>
  <si>
    <t>B.3.K)  Manutenzioni e riparazioni da Aziende sanitarie pubbliche della Regione</t>
  </si>
  <si>
    <t>BA1980</t>
  </si>
  <si>
    <t>B.3.E)  Altre manutenzioni e riparazioni</t>
  </si>
  <si>
    <t>B.3.F)  Altre manutenzioni e riparazioni</t>
  </si>
  <si>
    <t>BA1970</t>
  </si>
  <si>
    <t>B.3.D)  Manutenzione e riparazione per la manut. di automezzi (sanitari e non)</t>
  </si>
  <si>
    <t>B.3.E)  Manutenzione e riparazione aKli automezzi</t>
  </si>
  <si>
    <t>BA1960</t>
  </si>
  <si>
    <t>B.3.C)  Manutenzione e riparazione alle attrezzature tecnico-scientifico sanitarie</t>
  </si>
  <si>
    <t>B.3.D)  Manutenzione e riparazione ai mobili e arredi</t>
  </si>
  <si>
    <t>BA1950</t>
  </si>
  <si>
    <t>B.3.B)  Manutenzione e riparazione ai mobili e macchine</t>
  </si>
  <si>
    <t>B.3.C)  Manutenzione e riparazione alle attrezzature sanitarie e scientificKe</t>
  </si>
  <si>
    <t>BA1940</t>
  </si>
  <si>
    <t>B.3.B)  Manutenzione e riparazione aKli impianti e maccKinari</t>
  </si>
  <si>
    <t>BA1930</t>
  </si>
  <si>
    <t>B.3.A)  Manutenzione e riparazione agli immobili e loro pertinenze</t>
  </si>
  <si>
    <t>B.3.A)  Manutenzione e riparazione ai fabbricati e loro pertinenze</t>
  </si>
  <si>
    <t>BA1920</t>
  </si>
  <si>
    <t>B.3)  Manutenzione e riparazione (ordinaria esternalizzata)</t>
  </si>
  <si>
    <t>BA1910</t>
  </si>
  <si>
    <t>B.2.B.3.2) Formazione (esternalizzata e non) da privato</t>
  </si>
  <si>
    <t>BA1900</t>
  </si>
  <si>
    <t>B.2.B.3.1) Formazione (esternalizzata e non) da pubblico</t>
  </si>
  <si>
    <t>BA1890</t>
  </si>
  <si>
    <t>B.2.B.3) Formazione (esternalizzata e non)</t>
  </si>
  <si>
    <t>BA1880</t>
  </si>
  <si>
    <t>B.2.B.2.4.E) Rimborso oneri stipendiale personale non sanitario in comando da aziende di altre Regioni (Extraregione)</t>
  </si>
  <si>
    <t>B.2.B.2.4.C) Rimborso oneri stipendiali personale non sanitario in comando da aziende di altre ReKioni (ExtraRegione)</t>
  </si>
  <si>
    <t>BA1870</t>
  </si>
  <si>
    <t>SS</t>
  </si>
  <si>
    <t>B.2.B.2.4.B) Rimborso oneri stipendiale personale non sanitario in comando da Enti Pubblici</t>
  </si>
  <si>
    <t>B.2.B.2.4.B) Rimborso oneri stipendiali personale non sanitario in comando da Regione, soggetti pubblici e da Università</t>
  </si>
  <si>
    <t>BA1860</t>
  </si>
  <si>
    <t>B.2.B.2.4.A) Rimborso oneri stipendiale personale non sanitario in comando da Asl-AO, IRCCS, Policlinici della Regione</t>
  </si>
  <si>
    <t>B.2.B.2.4.A) Rimborso oneri stipendiali personale non sanitario in comando da Aziende sanitarie pubbliche della Regione</t>
  </si>
  <si>
    <t>BA1850</t>
  </si>
  <si>
    <t>B.2.B.2.4) Rimborso oneri stipendiali del personale non sanitario in comando</t>
  </si>
  <si>
    <t>BA1840</t>
  </si>
  <si>
    <t xml:space="preserve">B.2.B.2.3.D) Altre collaborazioni e prestazioni di lavoro - area non sanitaria </t>
  </si>
  <si>
    <t xml:space="preserve">B.2.B.2.3.E) Altre collaborazioni e prestazioni di lavoro - area non sanitaria </t>
  </si>
  <si>
    <t>BA1830</t>
  </si>
  <si>
    <t xml:space="preserve">B.2.B.2.3.C) Lavoro interninale - area non sanitaria </t>
  </si>
  <si>
    <t xml:space="preserve">B.2.B.2.3.D) Lavoro interinale - area non sanitaria </t>
  </si>
  <si>
    <t>BA1820</t>
  </si>
  <si>
    <t>B.2.B.2.3.B) Collaborazioni coordinate e continuative non sanitarie da privato</t>
  </si>
  <si>
    <t xml:space="preserve">B.2.B.2.3.C) Indennità a personale universitario - area non sanitaria </t>
  </si>
  <si>
    <t>BA1810</t>
  </si>
  <si>
    <t>BA1800</t>
  </si>
  <si>
    <t>B.2.B.2.3.A) Consulenze non sanitarie da privato</t>
  </si>
  <si>
    <t>BA1790</t>
  </si>
  <si>
    <t>B.2.B.2.3) Consulenze, Collaborazioni,  Interinale e altre prestazioni di lavoro non sanitarie da privato</t>
  </si>
  <si>
    <t>B.2.B.2.3) Consulenze, Collaborazioni, Interinale e altre prestazioni di lavoro non sanitarie da privato</t>
  </si>
  <si>
    <t>BA1780</t>
  </si>
  <si>
    <t>B.2.B.2.2) Consulenze non sanitarie  da Terzi - Altri enti pubblici</t>
  </si>
  <si>
    <t>B.2.B.2.2) Consulenze non sanitarie da Terzi - Altri soggetti pubblici</t>
  </si>
  <si>
    <t>BA1770</t>
  </si>
  <si>
    <t>B.2.B.2.1) Consulenze non sanitarie  V/Asl-AO, IRCCS, Policlinici della Regione</t>
  </si>
  <si>
    <t>B.2.B.2.1) Consulenze non sanitarie da Aziende sanitarie pubbliche della Regione</t>
  </si>
  <si>
    <t>BA1760</t>
  </si>
  <si>
    <t>B.2.B.2)  Consulenze, Collaborazioni,  Interinale e altre prestazioni di lavoro non sanitarie</t>
  </si>
  <si>
    <t>B.2.B.2)  Consulenze, Collaborazioni, Interinale e altre prestazioni di lavoro non sanitarie</t>
  </si>
  <si>
    <t>BA1750</t>
  </si>
  <si>
    <t>B.2.B.1.12.C) Altri servizi non sanitari da privato</t>
  </si>
  <si>
    <t>BA1740</t>
  </si>
  <si>
    <t>B.2.B.1.12.B) Altri servizi non sanitari da pubblico</t>
  </si>
  <si>
    <t>B.2.B.1.12.B) Altri servizi non sanitari da altri soggetti pubblici</t>
  </si>
  <si>
    <t>BA1730</t>
  </si>
  <si>
    <t>B.2.B.1.12.A) Altri servizi non sanitari da pubblico (Asl-AO, IRCCS, Policlinici della Regione)</t>
  </si>
  <si>
    <t>B.2.B.1.12.A) Altri servizi non sanitari da pubblico (Aziende sanitarie pubbliche della Regione)</t>
  </si>
  <si>
    <t>BA1720</t>
  </si>
  <si>
    <t>B.2.B.1.12) Altri servizi non sanitari</t>
  </si>
  <si>
    <t>BA1710</t>
  </si>
  <si>
    <t>B.2.B.1.11.B)  Premi di assicurazione - Altri premi assicurativi</t>
  </si>
  <si>
    <t>BA1700</t>
  </si>
  <si>
    <t xml:space="preserve">B.2.B.1.11.A)  Premi di assicurazione - R.C. Professionale </t>
  </si>
  <si>
    <t>BA1690</t>
  </si>
  <si>
    <t>B.2.B.1.11)  Premi di assicurazione</t>
  </si>
  <si>
    <t>BA1680</t>
  </si>
  <si>
    <t>B.2.B.1.10)   Altre utenze</t>
  </si>
  <si>
    <t>BA1670</t>
  </si>
  <si>
    <t>B.2.B.1.9)   Utenze elettricità</t>
  </si>
  <si>
    <t>BA1660</t>
  </si>
  <si>
    <t>B.2.B.1.8)   Utenze telefoniche</t>
  </si>
  <si>
    <t>B.2.B.1.8)   Utenze telefonicKe</t>
  </si>
  <si>
    <t>BA1650</t>
  </si>
  <si>
    <t>B.2.B.1.7)   Smaltimento rifiuti</t>
  </si>
  <si>
    <t>BA1640</t>
  </si>
  <si>
    <t>B.2.B.1.6)   Servizi trasporti (non sanitari)</t>
  </si>
  <si>
    <t>BA1630</t>
  </si>
  <si>
    <t>B.2.B.1.5)   Elaborazione dati</t>
  </si>
  <si>
    <t>B.2.B.1.5)   Servizi di assistenza informatica</t>
  </si>
  <si>
    <t>BA1620</t>
  </si>
  <si>
    <t>B.2.B.1.4)   Riscaldamento</t>
  </si>
  <si>
    <t>BA1610</t>
  </si>
  <si>
    <t>B.2.B.1.3)   Mensa</t>
  </si>
  <si>
    <t>BA1600</t>
  </si>
  <si>
    <t>B.2.B.1.2)   Pulizia</t>
  </si>
  <si>
    <t>BA1590</t>
  </si>
  <si>
    <t>B.2.B.1.1)   Lavanderia</t>
  </si>
  <si>
    <t>BA1580</t>
  </si>
  <si>
    <t xml:space="preserve">B.2.B.1) Servizi non sanitari </t>
  </si>
  <si>
    <t>BA1570</t>
  </si>
  <si>
    <t>B.2.B) Acquisti di servizi non sanitari</t>
  </si>
  <si>
    <t>BA1560</t>
  </si>
  <si>
    <t>B.2.A.15) Altri servizi sanitari e sociosanitari a rilevanza sanitaria</t>
  </si>
  <si>
    <t>B.2.A.17) Costi per differenziale tariffe TUC</t>
  </si>
  <si>
    <t>BA1550</t>
  </si>
  <si>
    <t>B.2.A.15.4)  Altri servizi sanitari da privato</t>
  </si>
  <si>
    <t>B.2.A.16.5)  Costi per servizi sanitari - Mobilità internazionale passiva</t>
  </si>
  <si>
    <t>BA1540</t>
  </si>
  <si>
    <t>B.2.A.16.4)  Altri servizi sanitari da privato</t>
  </si>
  <si>
    <t>BA1530</t>
  </si>
  <si>
    <t>B.2.A.15.3) Altri servizi sanitari e sociosanitari da pubblico (extra Regione)</t>
  </si>
  <si>
    <t>B.2.A.16.3) Altri servizi sanitari e sociosanitari a rilevanza sanitaria da pubblico (ExtraRegione)</t>
  </si>
  <si>
    <t>BA1520</t>
  </si>
  <si>
    <t>B.2.A.15.2)  Altri servizi sanitari e sociosanitari da pubblico - Altri enti</t>
  </si>
  <si>
    <t>B.2.A.16.2)  Altri servizi sanitari e sociosanitari  a rilevanza sanitaria da pubblico - Altri soggetti pubblici della Regione</t>
  </si>
  <si>
    <t>BA1510</t>
  </si>
  <si>
    <t>B.2.A.15.1)  Altri servizi sanitari e sociosanitari da pubblico v/Asl-AO, IRCCS, Policlinici d/Regione</t>
  </si>
  <si>
    <t>B.2.A.16.1)  Altri servizi sanitari e sociosanitari a rilevanza sanitaria da pubblico - Aziende sanitarie pubbliche della Regione</t>
  </si>
  <si>
    <t>BA1500</t>
  </si>
  <si>
    <t>B.2.A.16) Altri servizi sanitari e sociosanitari a rilevanza sanitaria</t>
  </si>
  <si>
    <t>BA1490</t>
  </si>
  <si>
    <t>B.2.A.14.4.E) Rimborso oneri stipendiale personale sanitario in comando da aziende di altre Regioni (Extraregione)</t>
  </si>
  <si>
    <t>B.2.A.15.4.C) Rimborso oneri stipendiali personale sanitario in comando da aziende di altre ReKioni (ExtraRegione)</t>
  </si>
  <si>
    <t>BA1480</t>
  </si>
  <si>
    <t>B.2.A.14.4.B) Rimborso oneri stipendiale personale sanitario in comando da Enti Pubblici</t>
  </si>
  <si>
    <t>B.2.A.15.4.B) Rimborso oneri stipendiali personale sanitario in comando da ReKioni, soggetti pubblici e da Università</t>
  </si>
  <si>
    <t>BA1470</t>
  </si>
  <si>
    <t>B.2.A.14.4.A) Rimborso oneri stipendiale personale sanitario in comando da Asl-AO, IRCCS, Policlinici della Regione</t>
  </si>
  <si>
    <t>B.2.A.15.4.A) Rimborso oneri stipendiali personale sanitario in comando da Aziende sanitarie pubbliche della Regione</t>
  </si>
  <si>
    <t>BA1460</t>
  </si>
  <si>
    <t>B.2.A.14.4) Rimborso oneri stipendiali del personale sanitario in comando</t>
  </si>
  <si>
    <t>B.2.A.15.4) Rimborso oneri stipendiali del personale sanitario in comando</t>
  </si>
  <si>
    <t>BA1450</t>
  </si>
  <si>
    <t xml:space="preserve">B.2.A.14.3.E) Altre collaborazioni e prestazioni di lavoro - area sanitaria </t>
  </si>
  <si>
    <t xml:space="preserve">B.2.A.15.3.F) Altre collaborazioni e prestazioni di lavoro - area sanitaria </t>
  </si>
  <si>
    <t>BA1440</t>
  </si>
  <si>
    <t xml:space="preserve">B.2.A.14.3.D) Lavoro interninale - area sanitaria </t>
  </si>
  <si>
    <t xml:space="preserve">B.2.A.15.3.E) Lavoro interinale - area sanitaria </t>
  </si>
  <si>
    <t>BA1430</t>
  </si>
  <si>
    <t xml:space="preserve">B.2.A.14.3.C) Indennità a personale universitario - area sanitaria </t>
  </si>
  <si>
    <t xml:space="preserve">B.2.A.15.3.D) Indennità a personale universitario - area sanitaria </t>
  </si>
  <si>
    <t>BA1420</t>
  </si>
  <si>
    <t>B.2.A.14.3.B) Collaborazioni coordinate e continuative sanitarie e socios. da privato</t>
  </si>
  <si>
    <t>B.2.A.15.3.C) Collaborazioni coordinate e continuative sanitarie e socios. da privato</t>
  </si>
  <si>
    <t>BA1410</t>
  </si>
  <si>
    <t>B.2.A.14.3.A) Consulenze sanitarie e sociosanitarie da privato</t>
  </si>
  <si>
    <t>B.2.A.15.3.B) Altre consulenze sanitarie e sociosanitarie da privato</t>
  </si>
  <si>
    <t>BA1400</t>
  </si>
  <si>
    <t>B.2.A.15.3.A) Consulenze sanitarie da privato - articolo 55, comma 2, CCNL 8 KiuKno 2000</t>
  </si>
  <si>
    <t>BA1390</t>
  </si>
  <si>
    <t>B.2.A.14.3) Consulenze, Collaborazioni,  Interinale e altre prestazioni di lavoro sanitarie e socios. da privato</t>
  </si>
  <si>
    <t>B.2.A.15.3) Consulenze, Collaborazioni,  Interinale e altre prestazioni di lavoro sanitarie e socios. da privato</t>
  </si>
  <si>
    <t>BA1380</t>
  </si>
  <si>
    <t>B.2.A.14.2) Consulenze sanitarie e sociosanit. da Terzi - Altri enti pubblici</t>
  </si>
  <si>
    <t>B.2.A.15.2) Consulenze sanitarie e sociosanit. da terzi - Altri soggetti pubblici</t>
  </si>
  <si>
    <t>BA1370</t>
  </si>
  <si>
    <t>B.2.A.14.1) Consulenze sanitarie e sociosan. v/Asl-AO, IRCCS, Policlinici della Regione</t>
  </si>
  <si>
    <t>B.2.A.15.1) Consulenze sanitarie e sociosan. da Aziende sanitarie pubbliche della Regione</t>
  </si>
  <si>
    <t>BA1360</t>
  </si>
  <si>
    <t>B.2.A.14)  Consulenze, Collaborazioni,  Interinale e altre prestazioni di lavoro sanitarie e sociosanitarie</t>
  </si>
  <si>
    <t>B.2.A.15)  Consulenze, Collaborazioni,  Interinale e altre prestazioni di lavoro sanitarie e sociosanitarie</t>
  </si>
  <si>
    <t>BA1350</t>
  </si>
  <si>
    <t>B.2.A.13.7)  Rimborsi, assegni e contributi v/Asl-AO, IRCCS, Policlinici della Regione</t>
  </si>
  <si>
    <t>B.2.A.14.6)  Rimborsi, asseKni e contributi v/Aziende sanitarie pubbliche della Regione</t>
  </si>
  <si>
    <t>BA1340</t>
  </si>
  <si>
    <t>B.2.A.13.6)  Altri rimborsi, assegni e contributi</t>
  </si>
  <si>
    <t>B.2.A.14.5)  Altri rimborsi, asseKni e contributi</t>
  </si>
  <si>
    <t>BA1330</t>
  </si>
  <si>
    <t>B.2.A.13.5)  Contributo Legge 210/92</t>
  </si>
  <si>
    <t>B.2.A.14.4)  Contributo LeKKe 210/92</t>
  </si>
  <si>
    <t>BA1320</t>
  </si>
  <si>
    <t>B.2.A.13.3)  Contributi per ARPA</t>
  </si>
  <si>
    <t>B.2.A.14.3)  Contributi a società partecipate e/o enti dipendenti della Regione</t>
  </si>
  <si>
    <t>BA1310</t>
  </si>
  <si>
    <t>B.2.A.13.2)  Rimborsi per cure all'estero</t>
  </si>
  <si>
    <t>B.2.A.14.2)  Rimborsi per cure all'estero</t>
  </si>
  <si>
    <t>BA1300</t>
  </si>
  <si>
    <t>B.2.A.13.1)  Contributi ad associazioni di volontariato</t>
  </si>
  <si>
    <t>B.2.A.14.1)  Contributi ad associazioni di volontariato</t>
  </si>
  <si>
    <t>BA1290</t>
  </si>
  <si>
    <t>B.2.A.13)  Rimborsi, assegni e contributi sanitari</t>
  </si>
  <si>
    <t>B.2.A.14)  Rimborsi, asseKni e contributi sanitari</t>
  </si>
  <si>
    <t>BA1280</t>
  </si>
  <si>
    <t>A.2.A.4.7)  Ricavi per prestazioni sanitarie intramoenia - Altro (Asl - Ao, Irccs e Policlinici della Regione)</t>
  </si>
  <si>
    <t>B.2.A.13.7)  Compartecipazione al personale per att. libero  professionale intramoenia - Altro (Aziende sanitarie pubbliche della Regione)</t>
  </si>
  <si>
    <t>BA1270</t>
  </si>
  <si>
    <t>A.2.A.4.6)  Ricavi per prestazioni sanitarie intramoenia - Altro</t>
  </si>
  <si>
    <t>B.2.A.13.6)  Compartecipazione al personale per att. libero professionale intramoenia - Altro</t>
  </si>
  <si>
    <t>BA1260</t>
  </si>
  <si>
    <t>A.2.A.4.5)  Ricavi per prestazioni sanitarie intramoenia - Consulenze (ex art. 55 c.1 lett. c), d) ed ex Art. 57-58) (Asl - Ao, Irccs e Policlinici della Regione)</t>
  </si>
  <si>
    <t>B.2.A.13.5)  Compartecipazione al personale per att. libero professionale intramoenia - Consulenze (ex art. 55 c.1 lett. c), d) ed ex Art. 57-58) (Aziende sanitarie pubbliche della Regione)</t>
  </si>
  <si>
    <t>BA1250</t>
  </si>
  <si>
    <t>A.2.A.4.4)  Ricavi per prestazioni sanitarie intramoenia - Consulenze (ex art. 55 c.1 lett. c), d) ed ex Art. 57-58)</t>
  </si>
  <si>
    <t>B.2.A.13.4)  Compartecipazione al personale per att. libero professionale intramoenia - Consulenze (ex art. 55 c.1 lett. c), d) ed ex Art. 57-58)</t>
  </si>
  <si>
    <t>BA1240</t>
  </si>
  <si>
    <t>A.2.A.4.3)  Ricavi per prestazioni sanitarie intramoenia - Area sanità pubblica</t>
  </si>
  <si>
    <t>B.2.A.13.3)  Compartecipazione al personale per att. libero professionale intramoenia - Area sanità pubblica</t>
  </si>
  <si>
    <t>BA1230</t>
  </si>
  <si>
    <t>A.2.A.4.2)  Ricavi per prestazioni sanitarie intramoenia - Area specialistica</t>
  </si>
  <si>
    <t>B.2.A.13.2)  Compartecipazione al personale per att. libero professionale intramoenia- Area specialistica</t>
  </si>
  <si>
    <t>BA1220</t>
  </si>
  <si>
    <t>A.2.A.4.1)  Ricavi per prestazioni sanitarie intramoenia - Area ospedaliera</t>
  </si>
  <si>
    <t>B.2.A.13.1)  Compartecipazione al personale per att. libero professionale intramoenia - Area ospedaliera</t>
  </si>
  <si>
    <t>BA1210</t>
  </si>
  <si>
    <t>B.2.A.12)  Compartecipazione al personale per att. libero-prof. (intramoenia)</t>
  </si>
  <si>
    <t>B.2.A.13)  Compartecipazione al personale per att. libero-prof. (intramoenia)</t>
  </si>
  <si>
    <t>BA1200</t>
  </si>
  <si>
    <t>B.2.A.4.4)  - da privato (intraregionale ed extraregionale)</t>
  </si>
  <si>
    <t>B.2.A.12.5) - da privato (extraregionale)</t>
  </si>
  <si>
    <t>BA1190</t>
  </si>
  <si>
    <t>B.2.A.11.4) - da privato (intraregionale ed extraregionale)</t>
  </si>
  <si>
    <t>B.2.A.12.4) - da privato (intraregionale)</t>
  </si>
  <si>
    <t>BA1180</t>
  </si>
  <si>
    <t>B.2.A.11.3) - da pubblico (extra Regione) non soggette a compensazione</t>
  </si>
  <si>
    <t>B.2.A.12.3) - da pubblico (ExtraRegione) non soKKette a compensazione</t>
  </si>
  <si>
    <t>BA1170</t>
  </si>
  <si>
    <t>B.2.A.11.2)  - da pubblico (altri enti pubblici)</t>
  </si>
  <si>
    <t>B.2.A.12.2) - da pubblico (altri soggetti pubblici della Regione)</t>
  </si>
  <si>
    <t>BA1160</t>
  </si>
  <si>
    <t>B.2.A.11.1)  - da pubblico (Asl-AO, IRCCS, Policlinici della Regione)</t>
  </si>
  <si>
    <t>B.2.A.12.1) - da pubblico (Aziende sanitarie pubbliche della Regione) - Mobilità intraregionale</t>
  </si>
  <si>
    <t>BA1150</t>
  </si>
  <si>
    <t>B.2.A.11)   Acquisto prestazioni Socio-Sanitarie a rilevanza sanitaria</t>
  </si>
  <si>
    <t>B.2.A.12)   Acquisto prestazioni Socio-Sanitarie a rilevanza sanitaria</t>
  </si>
  <si>
    <t>BA1140</t>
  </si>
  <si>
    <t>B.2.A.10.4) - da privato</t>
  </si>
  <si>
    <t>B.2.A.11.4) - da privato</t>
  </si>
  <si>
    <t>BA1130</t>
  </si>
  <si>
    <t>B.2.A.10.3) - da pubblico (extra Regione)</t>
  </si>
  <si>
    <t>B.2.A.11.3) - da pubblico (ExtraRegione)</t>
  </si>
  <si>
    <t>BA1120</t>
  </si>
  <si>
    <t>B.2.A.10.2) - da pubblico (altri soggetti pubbl. della Regione)</t>
  </si>
  <si>
    <t>B.2.A.11.2) - da pubblico (altri soggetti pubbl. della Regione)</t>
  </si>
  <si>
    <t>BA1110</t>
  </si>
  <si>
    <t>B.2.A.10.1)  - da pubblico (Asl-AO, IRCCS, Policlinici della Regione)</t>
  </si>
  <si>
    <t>B.2.A.11.1) - da pubblico (Aziende sanitarie pubbliche della Regione) - Mobilità intraregionale</t>
  </si>
  <si>
    <t>BA1100</t>
  </si>
  <si>
    <t>B.2.A.10)   Acquisto prestazioni trasporto in emergenza ed urgenza</t>
  </si>
  <si>
    <t>B.2.A.11)   Acquisto prestazioni di trasporto sanitario</t>
  </si>
  <si>
    <t>BA1090</t>
  </si>
  <si>
    <t>B.2.A.9.5) - da privato  per cittadini non residenti - extraregione (mobilità attiva in compensazione)</t>
  </si>
  <si>
    <t>B.2.A.10.5) - da privato per cittadini non residenti - ExtraRegione (mobilità attiva in compensazione)</t>
  </si>
  <si>
    <t>BA1080</t>
  </si>
  <si>
    <t>B.2.A.9.4) - da privato</t>
  </si>
  <si>
    <t>BA1070</t>
  </si>
  <si>
    <t>B.2.A.9.3) - da pubblico (extra Regione)</t>
  </si>
  <si>
    <t>B.2.A.10.3) - da pubblico (ExtraRegione)</t>
  </si>
  <si>
    <t>BA1060</t>
  </si>
  <si>
    <t>B.2.A.9.2) - da pubblico (altri soggetti pubbl. della Regione)</t>
  </si>
  <si>
    <t>BA1050</t>
  </si>
  <si>
    <t>B.2.A.9.1)  - da pubblico (Asl-AO, IRCCS, Policlinici della Regione)</t>
  </si>
  <si>
    <t>B.2.A.10.1) - da pubblico (Aziende sanitarie pubbliche della Regione) - Mobilità intraregionale</t>
  </si>
  <si>
    <t>BA1040</t>
  </si>
  <si>
    <t>B.2.A.9)   Acquisto prestazioni termali in convenzione</t>
  </si>
  <si>
    <t>B.2.A.10)   Acquisto prestazioni termali in convenzione</t>
  </si>
  <si>
    <t>BA1030</t>
  </si>
  <si>
    <t>B.2.A.8.5) - da privato per cittadini non residenti - extraregione (mobilità attiva in compensazione)</t>
  </si>
  <si>
    <t>B.2.A.9.6) - da privato per cittadini non residenti - ExtraRegione (mobilità attiva in compensazione)</t>
  </si>
  <si>
    <t>BA1020</t>
  </si>
  <si>
    <t>B.2.A.9.5) - da privato (extraregionale)</t>
  </si>
  <si>
    <t>BA1010</t>
  </si>
  <si>
    <t>B.2.A.8.4) - da privato (intraregionale ed extraregionale)</t>
  </si>
  <si>
    <t>B.2.A.9.4) - da privato (intraregionale)</t>
  </si>
  <si>
    <t>BA1000</t>
  </si>
  <si>
    <t>B.2.A.8.3) - da pubblico (extra Regione)</t>
  </si>
  <si>
    <t>B.2.A.9.3) - da pubblico (ExtraRegione)</t>
  </si>
  <si>
    <t>BA0990</t>
  </si>
  <si>
    <t>B.2.A.8.2) - da pubblico (altri soggetti pubbl. della Regione)</t>
  </si>
  <si>
    <t>BA0980</t>
  </si>
  <si>
    <t>B.2.A.8.1)  - da pubblico (Asl-AO, IRCCS, Policlinici della Regione)</t>
  </si>
  <si>
    <t>B.2.A.9.1) - da pubblico (Aziende sanitarie pubbliche della Regione) - Mobilità intraregionale</t>
  </si>
  <si>
    <t>BA0970</t>
  </si>
  <si>
    <t>B.2.A.8)   Acquisto prestazioni di distribuzione farmaci File F</t>
  </si>
  <si>
    <t>B.2.A.9)   Acquisto prestazioni di distribuzione farmaci File F</t>
  </si>
  <si>
    <t>BA0960</t>
  </si>
  <si>
    <t>B.2.A.8.5) - da privato (extraregionale)</t>
  </si>
  <si>
    <t>BA0950</t>
  </si>
  <si>
    <t>B.2.A.7.4)  - da privato</t>
  </si>
  <si>
    <t>B.2.A.8.4) - da privato (intraregionale)</t>
  </si>
  <si>
    <t>BA0940</t>
  </si>
  <si>
    <t>B.2.A.7.3)  - da pubblico (extra Regione) - non soggette a compensazione</t>
  </si>
  <si>
    <t>B.2.A.8.3) - da pubblico (ExtraRegione) - non soKKette a compensazione</t>
  </si>
  <si>
    <t>BA0930</t>
  </si>
  <si>
    <t>B.2.A.7.2)  - da pubblico (altri soggetti pubbl. della Regione)</t>
  </si>
  <si>
    <t>BA0920</t>
  </si>
  <si>
    <t>B.2.A.7.1)  - da pubblico (Asl-AO, IRCCS, Policlinici della Regione)</t>
  </si>
  <si>
    <t>B.2.A.8.1) - da pubblico (Aziende sanitarie pubbliche della Regione)</t>
  </si>
  <si>
    <t>BA0910</t>
  </si>
  <si>
    <t>B.2.A.7)   Acquisto prestazioni di psichiatria residenziale e semiresidenziale</t>
  </si>
  <si>
    <t>B.2.A.8)   Acquisto prestazioni di psicKiatria residenziale e semiresidenziale</t>
  </si>
  <si>
    <t>BA0900</t>
  </si>
  <si>
    <t>B.2.A.6.5)  - da privato per cittadini non residenti - extraregione (mobilità attiva in compensazione)</t>
  </si>
  <si>
    <t>B.2.A.7.5) - da privato per cittadini non residenti - ExtraRegione (mobilità attiva in compensazione)</t>
  </si>
  <si>
    <t>BA0890</t>
  </si>
  <si>
    <t>B.2.A.6.4.D) Servizi sanitari per assistenza ospedaliera da altri soggetti privati</t>
  </si>
  <si>
    <t>B.2.A.7.4.D) Servizi sanitari per assistenza ospedaliera da altri privati</t>
  </si>
  <si>
    <t>BA0880</t>
  </si>
  <si>
    <t>B.2.A.6.4.C) Servizi sanitari per assistenza ospedaliera da Case di Cura Private</t>
  </si>
  <si>
    <t>B.2.A.7.4.C) Servizi sanitari per assistenza ospedaliera da Case di Cura private</t>
  </si>
  <si>
    <t>BA0870</t>
  </si>
  <si>
    <t>B.2.A.6.4.B) Servizi sanitari per assistenza ospedaliera da Ospedali Classificati Privati</t>
  </si>
  <si>
    <t>B.2.A.7.4.B) Servizi sanitari per assistenza ospedaliera da Ospedali Classificati privati</t>
  </si>
  <si>
    <t>BA0860</t>
  </si>
  <si>
    <t>B.2.A.6.4.A) Servizi sanitari per assistenza ospedaliera da IRCCS Privati e Policlinici privati</t>
  </si>
  <si>
    <t>B.2.A.7.4.A) Servizi sanitari per assistenza ospedaliera da IRCCS privati e Policlinici privati</t>
  </si>
  <si>
    <t>BA0850</t>
  </si>
  <si>
    <t>B.2.A.6.4)  - da privato</t>
  </si>
  <si>
    <t>B.2.A.7.4) - da privato</t>
  </si>
  <si>
    <t>BA0840</t>
  </si>
  <si>
    <t>B.2.A.6.3)  - da pubblico (extra Regione)</t>
  </si>
  <si>
    <t>B.2.A.7.3) - da pubblico (ExtraRegione)</t>
  </si>
  <si>
    <t>BA0830</t>
  </si>
  <si>
    <t>B.2.A.6.2)  - da pubblico (altri soggetti pubbl. della Regione)</t>
  </si>
  <si>
    <t>B.2.A.7.2) - da pubblico (altri soggetti pubbl. della Regione)</t>
  </si>
  <si>
    <t>BA0820</t>
  </si>
  <si>
    <t>B.2.A.6.1)  - da pubblico (Asl-AO, IRCCS, Policlinici della Regione)</t>
  </si>
  <si>
    <t>B.2.A.7.1) - da pubblico (Aziende sanitarie pubbliche della Regione)</t>
  </si>
  <si>
    <t>BA0810</t>
  </si>
  <si>
    <t>B.2.A.6)   Acquisti servizi sanitari per assistenza ospedaliera</t>
  </si>
  <si>
    <t>B.2.A.7)   Acquisti servizi sanitari per assistenza ospedaliera</t>
  </si>
  <si>
    <t>BA0800</t>
  </si>
  <si>
    <t>B.2.A.5.4)  - da privato</t>
  </si>
  <si>
    <t>B.2.A.6.4) - da privato</t>
  </si>
  <si>
    <t>BA0790</t>
  </si>
  <si>
    <t>B.2.A.5.3)  - da pubblico (extra Regione)</t>
  </si>
  <si>
    <t>B.2.A.6.3) - da pubblico (ExtraRegione)</t>
  </si>
  <si>
    <t>BA0780</t>
  </si>
  <si>
    <t>B.2.A.5.2)  - da pubblico (altri soggetti pubbl. della Regione)</t>
  </si>
  <si>
    <t>B.2.A.6.2) - da pubblico (altri soggetti pubbl. della Regione)</t>
  </si>
  <si>
    <t>BA0770</t>
  </si>
  <si>
    <t>B.2.A.5.1)  - da pubblico (Asl-AO, IRCCS, Policlinici della Regione)</t>
  </si>
  <si>
    <t>B.2.A.6.1) - da pubblico (Aziende sanitarie pubbliche della Regione)</t>
  </si>
  <si>
    <t>BA0760</t>
  </si>
  <si>
    <t>B.2.A.5)   Acquisti servizi sanitari per assistenza integrativa e protesica</t>
  </si>
  <si>
    <t>B.2.A.6)   Acquisti servizi sanitari per assistenza protesica</t>
  </si>
  <si>
    <t>BA0750</t>
  </si>
  <si>
    <t>B.2.A.5.4) - da privato</t>
  </si>
  <si>
    <t>BA0740</t>
  </si>
  <si>
    <t>B.2.A.5.3) - da pubblico (ExtraRegione)</t>
  </si>
  <si>
    <t>BA0730</t>
  </si>
  <si>
    <t>B.2.A.5.2) - da pubblico (altri soggetti pubbl. della Regione)</t>
  </si>
  <si>
    <t>BA0720</t>
  </si>
  <si>
    <t>B.2.A.5.1) - da pubblico (Aziende sanitarie pubbliche della Regione)</t>
  </si>
  <si>
    <t>BA0710</t>
  </si>
  <si>
    <t>B.2.A.5)   Acquisti servizi sanitari per assistenza inteKrativa</t>
  </si>
  <si>
    <t>BA0700</t>
  </si>
  <si>
    <t>B.2.A.4.5) - da privato (extraregionale)</t>
  </si>
  <si>
    <t>BA0690</t>
  </si>
  <si>
    <t>B.2.A.4.4) - da privato (intraregionale)</t>
  </si>
  <si>
    <t>BA0680</t>
  </si>
  <si>
    <t>B.2.A.4.3)  - da pubblico (extra Regione) non soggetto a compensazione</t>
  </si>
  <si>
    <t>B.2.A.4.3) - da pubblico (ExtraRegione) non soggetti a compensazione</t>
  </si>
  <si>
    <t>BA0670</t>
  </si>
  <si>
    <t>B.2.A.4.2)  - da pubblico (altri soggetti pubbl. della Regione)</t>
  </si>
  <si>
    <t>B.2.A.4.2) - da pubblico (altri soggetti pubbl. della Regione)</t>
  </si>
  <si>
    <t>BA0660</t>
  </si>
  <si>
    <t>B.2.A.4.1)  - da pubblico (Asl-AO, IRCCS, Policlinici della Regione)</t>
  </si>
  <si>
    <t>B.2.A.4.1) - da pubblico (Aziende sanitarie pubbliche della Regione)</t>
  </si>
  <si>
    <t>BA0650</t>
  </si>
  <si>
    <t>B.2.A.4)   Acquisti servizi sanitari per assistenza riabilitativa</t>
  </si>
  <si>
    <t>BA0640</t>
  </si>
  <si>
    <t>B.2.A.3.6)  - da privato per cittadini non residenti - extraregione (mobilità attiva in compensazione)</t>
  </si>
  <si>
    <t>B.2.A.3.6) - da privato per cittadini non residenti - ExtraRegione (mobilità attiva in compensazione)</t>
  </si>
  <si>
    <t>BA0630</t>
  </si>
  <si>
    <t>B.2.A.3.5.D) Servizi sanitari per assistenza specialistica da altro privato</t>
  </si>
  <si>
    <t>B.2.A.3.5.D) Servizi sanitari per assistenza specialistica da altri privati</t>
  </si>
  <si>
    <t>BA0620</t>
  </si>
  <si>
    <t>B.2.A.3.5.C) Servizi sanitari per assistenza specialistica da Case di Cura Private</t>
  </si>
  <si>
    <t>B.2.A.3.5.C) Servizi sanitari per assistenza specialistica da Case di Cura private</t>
  </si>
  <si>
    <t>BA0610</t>
  </si>
  <si>
    <t>B.2.A.3.5.B) Servizi sanitari per assistenza specialistica da Ospedali Classificati Privati</t>
  </si>
  <si>
    <t>B.2.A.3.5.B) Servizi sanitari per assistenza specialistica da Ospedali Classificati privati</t>
  </si>
  <si>
    <t>BA0600</t>
  </si>
  <si>
    <t>B.2.A.3.5.A) Servizi sanitari per assistenza specialistica da IRCCS Privati e Policl.privati</t>
  </si>
  <si>
    <t>B.2.A.3.5.A) Servizi sanitari per assistenza specialistica da IRCCS privati e Policlinici privati</t>
  </si>
  <si>
    <t>BA0590</t>
  </si>
  <si>
    <t>B.2.A.3.5)  - da privato</t>
  </si>
  <si>
    <t>B.2.A.3.5) - da privato</t>
  </si>
  <si>
    <t>BA0580</t>
  </si>
  <si>
    <t>B.2.A.3.4)  - da privato - Medici SUMAI</t>
  </si>
  <si>
    <t>B.2.A.3.4) - da privato - Medici SUMAI</t>
  </si>
  <si>
    <t>BA0570</t>
  </si>
  <si>
    <t>B.2.A.3.3)  - da pubblico (extra Regione)</t>
  </si>
  <si>
    <t>B.2.A.3.3) - da pubblico (ExtraRegione)</t>
  </si>
  <si>
    <t>BA0560</t>
  </si>
  <si>
    <t>B.2.A.3.2)  - da pubblico (altri soggetti pubbl. della Regione)</t>
  </si>
  <si>
    <t>B.2.A.3.2) - da pubblico (altri soggetti pubbl. della Regione)</t>
  </si>
  <si>
    <t>BA0550</t>
  </si>
  <si>
    <t>B.2.A.3.1)  - da pubblico (Asl-AO, IRCCS, Policlinici della Regione)</t>
  </si>
  <si>
    <t>B.2.A.3.1) - da pubblico (Aziende sanitarie pubbliche della Regione)</t>
  </si>
  <si>
    <t>BA0540</t>
  </si>
  <si>
    <t>B.2.A.3)   Acquisti servizi sanitari per assistenza specialistica ambulatoriale</t>
  </si>
  <si>
    <t>BA0530</t>
  </si>
  <si>
    <t>B.2.A.2.3) – da pubblico (Asl-AO, IRCCS, Policlinici  extra Regione)</t>
  </si>
  <si>
    <t>B.2.A.2.3) - da pubblico (ExtraRegione)</t>
  </si>
  <si>
    <t>BA0520</t>
  </si>
  <si>
    <t>B.2.A.2.2) – da pubblico (Asl-AO, IRCCS, Policlinici  della Regione)- Mobilità intraregionale</t>
  </si>
  <si>
    <t>B.2.A.2.2) - da pubblico (Aziende sanitarie pubbliche della Regione)- Mobilità intraregionale</t>
  </si>
  <si>
    <t>BA0510</t>
  </si>
  <si>
    <t>B.2.A.2.1) - da convenzione</t>
  </si>
  <si>
    <t>BA0500</t>
  </si>
  <si>
    <t>B.2.A.2)   Acquisti servizi sanitari per farmaceutica</t>
  </si>
  <si>
    <t>BA0490</t>
  </si>
  <si>
    <t>B.2.A.1.3) – da pubblico (Asl-AO, IRCCS, Policlinici  Extra Regione)</t>
  </si>
  <si>
    <t>B.2.A.1.3) - da pubblico (Aziende sanitarie pubbliche ExtraRegione) - Mobilità extraregionale</t>
  </si>
  <si>
    <t>BA0480</t>
  </si>
  <si>
    <t>B.2.A.1.2) – da pubblico (Asl-AO, IRCCS, Policlinici della Regione) - Mobilità intraregionale</t>
  </si>
  <si>
    <t>B.2.A.1.2) - da pubblico (Aziende sanitarie pubbliche della Regione) - Mobilità intraregionale</t>
  </si>
  <si>
    <t>BA0470</t>
  </si>
  <si>
    <t>B.2.A.1.1.D) Altro (medicina dei servizi, psicologi, medici 118, ecc)</t>
  </si>
  <si>
    <t>B.2.A.1.1.D) Altro (medicina dei servizi, psicoloKi, medici 118, ecc)</t>
  </si>
  <si>
    <t>BA0460</t>
  </si>
  <si>
    <t>B.2.A.1.1.C) Spese per assistenza Continuità assistenziale</t>
  </si>
  <si>
    <t>B.2.A.1.1.C) Costi per assistenza Continuità assistenziale</t>
  </si>
  <si>
    <t>BA0450</t>
  </si>
  <si>
    <t>B.2.A.1.1.B) Spese per assistenza PLS</t>
  </si>
  <si>
    <t>B.2.A.1.1.B) Costi per assistenza PLS</t>
  </si>
  <si>
    <t>BA0440</t>
  </si>
  <si>
    <t>B.2.A.1.1.A) Spese per assistenza MMG</t>
  </si>
  <si>
    <t>B.2.A.1.1.A) Costi per assistenza MMK</t>
  </si>
  <si>
    <t>BA0430</t>
  </si>
  <si>
    <t>B.2.A.1.1) - da convenzione</t>
  </si>
  <si>
    <t>BA0420</t>
  </si>
  <si>
    <t>B.2.A.1)   Acquisti servizi sanitari per medicina di base</t>
  </si>
  <si>
    <t>BA0410</t>
  </si>
  <si>
    <t>B.2.A)   Acquisti servizi sanitari</t>
  </si>
  <si>
    <t>BA0400</t>
  </si>
  <si>
    <t>B.2)  Acquisti di servizi</t>
  </si>
  <si>
    <t>BA0390</t>
  </si>
  <si>
    <t>B.1.B.7)  Beni non sanitari da Asl-AO, IRCCS, Policlinici della Regione</t>
  </si>
  <si>
    <t>B.1.B.7)  Beni e prodotti non sanitari da Aziende sanitarie pubbliche della Regione</t>
  </si>
  <si>
    <t>BA0380</t>
  </si>
  <si>
    <t>B.1.B.6)  Altri beni non sanitari</t>
  </si>
  <si>
    <t>B.1.B.6)  Altri beni e prodotti non sanitari</t>
  </si>
  <si>
    <t>BA0370</t>
  </si>
  <si>
    <t>B.1.B.5)  Materiale per la manutenzione</t>
  </si>
  <si>
    <t>BA0360</t>
  </si>
  <si>
    <t>B.1.B.4)  Supporti informatici e cancelleria</t>
  </si>
  <si>
    <t>BA0350</t>
  </si>
  <si>
    <t>B.1.B.3)  Combustibili, carburanti e lubrificanti</t>
  </si>
  <si>
    <t>BA0340</t>
  </si>
  <si>
    <t>B.1.B.2)  Materiali di guardaroba, di pulizia e di convivenza in genere</t>
  </si>
  <si>
    <t>B.1.B.2)  Materiali di Kuardaroba, di pulizia e di convivenza in Kenere</t>
  </si>
  <si>
    <t>BA0330</t>
  </si>
  <si>
    <t>B.1.B.1)  Prodotti alimentari</t>
  </si>
  <si>
    <t>BA0320</t>
  </si>
  <si>
    <t>B.1.B)  Acquisti di beni non sanitari</t>
  </si>
  <si>
    <t>BA0310</t>
  </si>
  <si>
    <t>B.1.A.12)  Beni e prodotti sanitari da Asl-AO, IRCCS, Policlinici della Regione</t>
  </si>
  <si>
    <t>B.1.A.9)  Beni e prodotti sanitari da Aziende sanitarie pubbliche della Regione</t>
  </si>
  <si>
    <t>BA0300</t>
  </si>
  <si>
    <t>B.1.A.11)  Altri beni e prodotti sanitari</t>
  </si>
  <si>
    <t>B.1.A.8)  Altri beni e prodotti sanitari</t>
  </si>
  <si>
    <t>BA0290</t>
  </si>
  <si>
    <t>B.1.A.10)  Materiali e Prodotti per uso veterinario</t>
  </si>
  <si>
    <t>B.1.A.7)  Materiali e prodotti per uso veterinario</t>
  </si>
  <si>
    <t>BA0280</t>
  </si>
  <si>
    <t>B.1.A.5)  Materiali diagnostici prodotti chimici</t>
  </si>
  <si>
    <t>B.1.A.6)  Prodotti cKimici</t>
  </si>
  <si>
    <t>BA0270</t>
  </si>
  <si>
    <t>B.1.A.4)  Materiali per la profilassi (vaccini)</t>
  </si>
  <si>
    <t>B.1.A.5)  Materiali per la profilassi (vaccini)</t>
  </si>
  <si>
    <t>BA0260</t>
  </si>
  <si>
    <t>B.1.A.3)  Prodotti dietetici</t>
  </si>
  <si>
    <t>B.1.A.4)  Prodotti dietetici</t>
  </si>
  <si>
    <t>BA0250</t>
  </si>
  <si>
    <t>B.1.A.7)   Presidi chirurgici e materiali sanitari</t>
  </si>
  <si>
    <t>B.1.A.3.3)  Dispositivi medico diaKnostici in vitro (IVD)</t>
  </si>
  <si>
    <t>BA0240</t>
  </si>
  <si>
    <t>B.1.A.6)  Materiali diagnostici, lastre RX, mezzi di contrasto per RX, carta per ECG, ECG, etc.</t>
  </si>
  <si>
    <t>B.1.A.3.2)  Dispositivi medici impiantabili attivi</t>
  </si>
  <si>
    <t>BA0230</t>
  </si>
  <si>
    <t xml:space="preserve">B.1.A.3.1)  Dispositivi medici </t>
  </si>
  <si>
    <t>BA0220</t>
  </si>
  <si>
    <t>B.1.A.3) Dispositivi medici</t>
  </si>
  <si>
    <t>BA0210</t>
  </si>
  <si>
    <t>B.1.A.2.3) da altri soggetti</t>
  </si>
  <si>
    <t>BA0100</t>
  </si>
  <si>
    <t>B.1.A.2.2) da pubblico (Aziende sanitarie pubbliche extra Regione) – Mobilità extraregionale</t>
  </si>
  <si>
    <t>BA0090</t>
  </si>
  <si>
    <t>B.1.A.2.1) da pubblico (Aziende sanitarie pubbliche della Regione) – Mobilità intraregionale</t>
  </si>
  <si>
    <t>BA0080</t>
  </si>
  <si>
    <t>B.1.A.2)  Ossigeno</t>
  </si>
  <si>
    <t>B.1.A.2)  SanKue ed emocomponenti</t>
  </si>
  <si>
    <t>BA0070</t>
  </si>
  <si>
    <t>B.1.A.1.3) Emoderivati di produzione regionale</t>
  </si>
  <si>
    <t>BA0060</t>
  </si>
  <si>
    <t>B.1.A.1.2) Medicinali senza AIC</t>
  </si>
  <si>
    <t>BA0050</t>
  </si>
  <si>
    <t>B.1.A.1.1) Medicinali con AIC, ad eccezione di vaccini ed emoderivati di produzione regionale</t>
  </si>
  <si>
    <t>BA0040</t>
  </si>
  <si>
    <t>B.1.A.1)  Prodotti farmaceutici ed emoderivati</t>
  </si>
  <si>
    <t>BA0030</t>
  </si>
  <si>
    <t>B.1.A)  Acquisti di beni sanitari</t>
  </si>
  <si>
    <t>BA0020</t>
  </si>
  <si>
    <t>B.1)  Acquisti di beni</t>
  </si>
  <si>
    <t>BA0010</t>
  </si>
  <si>
    <t>B)  Costi della produzione</t>
  </si>
  <si>
    <t>Totale valore della produzione (A)</t>
  </si>
  <si>
    <t>AZ9999</t>
  </si>
  <si>
    <t>A.2.C.2) Altri proventi diversi</t>
  </si>
  <si>
    <t>A.9.C) Altri proventi diversi</t>
  </si>
  <si>
    <t>AA1090</t>
  </si>
  <si>
    <t>A.2.C.1.1) Affitti attivi ed altri proventi da attività immobiliari</t>
  </si>
  <si>
    <r>
      <t xml:space="preserve">A.9.B) </t>
    </r>
    <r>
      <rPr>
        <b/>
        <i/>
        <sz val="10"/>
        <rFont val="Tahoma"/>
        <family val="2"/>
      </rPr>
      <t>Fitti attivi ed altri proventi da attività immobiliari</t>
    </r>
  </si>
  <si>
    <t>AA1080</t>
  </si>
  <si>
    <t>A.2.B) Ricavi per prestazioni non sanitarie</t>
  </si>
  <si>
    <t>A.9.A) Ricavi per prestazioni non sanitarie</t>
  </si>
  <si>
    <t>AA1070</t>
  </si>
  <si>
    <t>A.9) Altri ricavi e proventi</t>
  </si>
  <si>
    <t>AA1060</t>
  </si>
  <si>
    <t>A.5.B)  Costi capitalizzati per costi sostenuti in economia</t>
  </si>
  <si>
    <t>A.8)  Incrementi delle immobilizzazioni per lavori interni</t>
  </si>
  <si>
    <t>AA1050</t>
  </si>
  <si>
    <t>A.7.F) Quota imputata all'esercizio di altre poste del patrimonio netto</t>
  </si>
  <si>
    <t>AA1040</t>
  </si>
  <si>
    <t>A.7.E) Quota imputata all'esercizio degli altri contributi in c/ esercizio destinati ad investimenti</t>
  </si>
  <si>
    <t>AA1030</t>
  </si>
  <si>
    <t>A.7.D) Quota imputata all'esercizio dei contributi in c/ esercizio FSR destinati ad investimenti</t>
  </si>
  <si>
    <t>AA1020</t>
  </si>
  <si>
    <t>A.5.A.3)  Costi capitalizzati da utilizzo altre poste del patrimonio netto</t>
  </si>
  <si>
    <t>A.7.C)  Quota imputata all'esercizio dei finanziamenti per beni di prima dotazione</t>
  </si>
  <si>
    <t>AA1010</t>
  </si>
  <si>
    <t>A.5.A.2)  Costi capitalizzati da utilizzo finanziamenti per investimenti dallo Stato</t>
  </si>
  <si>
    <t xml:space="preserve">A.7.B)  Quota imputata all'esercizio dei finanziamenti per investimenti da Regione </t>
  </si>
  <si>
    <t>AA1000</t>
  </si>
  <si>
    <t>A.5.A.1)  Costi capitalizzati da utilizzo finanziamenti per investimenti da Regione</t>
  </si>
  <si>
    <t>A.7.A) Quota imputata all'esercizio dei finanziamenti per investimenti dallo Stato</t>
  </si>
  <si>
    <t>AA0990</t>
  </si>
  <si>
    <t>A.5.A)  Costi capitalizzati da utilizzo finanziamenti per investimenti// [Costi Sterilizzati]</t>
  </si>
  <si>
    <t>A.7)  Quota contributi c/capitale imputata all'esercizio</t>
  </si>
  <si>
    <t>AA0980</t>
  </si>
  <si>
    <t>A.4)  Compartecipazione alla spesa per prestazioni sanitarie (ticket)</t>
  </si>
  <si>
    <t>A.6.C)  Compartecipazione alla spesa per prestazioni sanitarie (Ticket) - Altro</t>
  </si>
  <si>
    <t>AA0970</t>
  </si>
  <si>
    <t>A.6.B)  Compartecipazione alla spesa per prestazioni sanitarie - Ticket sul pronto soccorso</t>
  </si>
  <si>
    <t>AA0960</t>
  </si>
  <si>
    <t>A.6.A)  Compartecipazione alla spesa per prestazioni sanitarie - Ticket sulle prestazioni di specialistica ambulatoriale</t>
  </si>
  <si>
    <t>AA0950</t>
  </si>
  <si>
    <t>A.6)  Compartecipazione alla spesa per prestazioni sanitarie (Ticket)</t>
  </si>
  <si>
    <t>AA0940</t>
  </si>
  <si>
    <t>A.3.B.4) Concorsi, recuperi e rimborsi v/privati</t>
  </si>
  <si>
    <t>A.5.E.2) Altri concorsi, recuperi e rimborsi da privati</t>
  </si>
  <si>
    <t>AA0930</t>
  </si>
  <si>
    <t>A.2.A.1.3.A) Prestazioni di ricovero</t>
  </si>
  <si>
    <t>A.5.E.1.3) Ulteriore Pay-back</t>
  </si>
  <si>
    <t>AA0920</t>
  </si>
  <si>
    <t>A.5.E.1.2) Pay-back per superamento del tetto della spesa farmaceutica ospedaliera</t>
  </si>
  <si>
    <t>AA0910</t>
  </si>
  <si>
    <t>A.5.E.1.1) Pay-back per il superamento del tetto della spesa farmaceutica territoriale</t>
  </si>
  <si>
    <t>AA0900</t>
  </si>
  <si>
    <t>A.5.E.1) Rimborso da aziende farmaceuticKe per Pay back</t>
  </si>
  <si>
    <t>AA0890</t>
  </si>
  <si>
    <t>A.5.E) Concorsi, recuperi e rimborsi da privati</t>
  </si>
  <si>
    <t>AA0880</t>
  </si>
  <si>
    <t>A.3.B.2.4) Altri concorsi, recuperi e rimborsi per attività tipiche v/Altri Enti Pubblici</t>
  </si>
  <si>
    <t>A.5.D.3) Altri concorsi, recuperi e rimborsi da parte di altri soggetti pubblici</t>
  </si>
  <si>
    <t>AA0870</t>
  </si>
  <si>
    <t>A.3.B.2.2) Rimborsi per acquisto beni sanitari v/altri Enti Pubblici</t>
  </si>
  <si>
    <t>A.5.D.2) Rimborsi per acquisto beni da parte di altri soggetti pubblici</t>
  </si>
  <si>
    <t>AA0860</t>
  </si>
  <si>
    <t>A.2.B.2.1) Rimborso degli oneri stipendiali del personale  dipendente dell'azienda in posizione di comando v/altri Enti Pubblici</t>
  </si>
  <si>
    <t>A.5.D.1) Rimborso degli oneri stipendiali del personale dipendente dell'azienda in posizione di comando presso altri soggetti pubblici</t>
  </si>
  <si>
    <t>AA0850</t>
  </si>
  <si>
    <t>A.3.B.2) Concorsi, recuperi e rimborsi v/altri Enti Pubblici</t>
  </si>
  <si>
    <t>A.5.D) Concorsi, recuperi e rimborsi da altri soggetti pubblici</t>
  </si>
  <si>
    <t>AA0840</t>
  </si>
  <si>
    <t>A.3.B.1.4) Altri concorsi, recuperi e rimborsi per attività tipiche da parte di Asl-AO, IRCCS, Policlinici della Regione</t>
  </si>
  <si>
    <t>A.5.C.3) Altri concorsi, recuperi e rimborsi da parte di Aziende sanitarie pubbliche della Regione</t>
  </si>
  <si>
    <t>AA0830</t>
  </si>
  <si>
    <t>A.3.B.1.2) Rimborsi per acquisto beni sanitari per Asl-AO, IRCCS, Policlinici della Regione</t>
  </si>
  <si>
    <t>A.5.C.2) Rimborsi per acquisto beni da parte di Aziende sanitarie pubbliche della Regione</t>
  </si>
  <si>
    <t>AA0820</t>
  </si>
  <si>
    <t>A.3.B.1.1) Rimborso degli oneri stipendiali del personale sanitario dipendente dell' azienda in posizione di comando in Asl-AO, IRCCS, Policlinici della Regione</t>
  </si>
  <si>
    <t>A.5.C.1) Rimborso degli oneri stipendiali del personale dipendente dell'azienda in posizione di comando presso Aziende sanitarie pubbliche della Regione</t>
  </si>
  <si>
    <t>AA0810</t>
  </si>
  <si>
    <t>A.3.B.1) Concorsi, recuperi e rimborsi v/Asl-AO, IRCCS, Policlinici della Regione</t>
  </si>
  <si>
    <t>A.5.C) Concorsi, recuperi e rimborsi da Aziende sanitarie pubbliche della Regione</t>
  </si>
  <si>
    <t>AA0800</t>
  </si>
  <si>
    <t>A.3.B.3.2) Altri concorsi, recuperi e rimborsi per attività tipiche v/Regione</t>
  </si>
  <si>
    <t>A.5.B.2) Altri concorsi, recuperi e rimborsi da parte della Regione</t>
  </si>
  <si>
    <t>AA0790</t>
  </si>
  <si>
    <t>A.3.B.3.1) Rimborso degli oneri stipendiali del personale dell'azienda in posizione di comando v/Regione</t>
  </si>
  <si>
    <t>A.5.B.1) Rimborso degli oneri stipendiali del personale dell'azienda in posizione di comando presso la Regione</t>
  </si>
  <si>
    <t>AA0780</t>
  </si>
  <si>
    <t>A.3.B.3) Concorsi, recuperi e rimborsi v/Regione</t>
  </si>
  <si>
    <t>A.5.B) Concorsi, recuperi e rimborsi da Regione</t>
  </si>
  <si>
    <t>AA0770</t>
  </si>
  <si>
    <t>A.3.A) Rimborsi assicurativi</t>
  </si>
  <si>
    <t>A.5.A) Rimborsi assicurativi</t>
  </si>
  <si>
    <t>AA0760</t>
  </si>
  <si>
    <t>A.3)  Concorsi, recuperi e rimborsi per attività tipiche</t>
  </si>
  <si>
    <t>A.5) Concorsi, recuperi e rimborsi</t>
  </si>
  <si>
    <t>AA0750</t>
  </si>
  <si>
    <t>A.4.D.7)  Ricavi per prestazioni sanitarie intramoenia - Altro (Aziende sanitarie pubbliche della Regione)</t>
  </si>
  <si>
    <t>AA0740</t>
  </si>
  <si>
    <t>A.4.D.6)  Ricavi per prestazioni sanitarie intramoenia - Altro</t>
  </si>
  <si>
    <t>AA0730</t>
  </si>
  <si>
    <t>A.4.D.5)  Ricavi per prestazioni sanitarie intramoenia - Consulenze (ex art. 55 c.1 lett. c), d) ed ex art. 57-58) (Aziende sanitarie pubbliche della Regione)</t>
  </si>
  <si>
    <t>AA0720</t>
  </si>
  <si>
    <t>A.4.D.4)  Ricavi per prestazioni sanitarie intramoenia - Consulenze (ex art. 55 c.1 lett. c), d) ed ex art. 57-58)</t>
  </si>
  <si>
    <t>AA0710</t>
  </si>
  <si>
    <t>A.4.D.3)  Ricavi per prestazioni sanitarie intramoenia - Area sanità pubblica</t>
  </si>
  <si>
    <t>AA0700</t>
  </si>
  <si>
    <t>A.4.D.2)  Ricavi per prestazioni sanitarie intramoenia - Area specialistica</t>
  </si>
  <si>
    <t>AA0690</t>
  </si>
  <si>
    <t>A.4.D.1)  Ricavi per prestazioni sanitarie intramoenia - Area ospedaliera</t>
  </si>
  <si>
    <t>AA0680</t>
  </si>
  <si>
    <t>A.2.A.4)  Ricavi per prestazioni sanitarie erogate in regime di intramoenia</t>
  </si>
  <si>
    <t>A.4.D)  Ricavi per prestazioni sanitarie eroKate in reKime di intramoenia</t>
  </si>
  <si>
    <t>AA0670</t>
  </si>
  <si>
    <t xml:space="preserve">A.2.A.3)  Ricavi per prestazioni sanitarie erogate a soggetti privati </t>
  </si>
  <si>
    <t xml:space="preserve">A.4.C)  Ricavi per prestazioni sanitarie e sociosanitarie a rilevanza sanitaria eroKate a privati </t>
  </si>
  <si>
    <t>AA0660</t>
  </si>
  <si>
    <t>A.2.A.2.4)  Altre prestazioni sanitarie erogate da privati v/residenti extraregione in compensazione (mobilità attiva)</t>
  </si>
  <si>
    <t>A.4.B.4)  Altre prestazioni sanitarie e sociosanitarie a rilevanza sanitaria eroKate da privati v/residenti ExtraRegione in compensazione (mobilità attiva)</t>
  </si>
  <si>
    <t>AA0650</t>
  </si>
  <si>
    <t>A.2.A.2.3)  Prestazioni di File F da priv. extraregione in compensazione (mobilità attiva)</t>
  </si>
  <si>
    <t>A.4.B.3)  Prestazioni di File F da priv. ExtraRegione in compensazione (mobilità attiva)</t>
  </si>
  <si>
    <t>AA0640</t>
  </si>
  <si>
    <t>A.2.A.2.2)  Prestazioni di ambulatoriali da priv. extraregione in compensazione  (mobilità attiva)</t>
  </si>
  <si>
    <t>A.4.B.2)  Prestazioni ambulatoriali da priv. ExtraRegione in compensazione  (mobilità attiva)</t>
  </si>
  <si>
    <t>AA0630</t>
  </si>
  <si>
    <t>A.2.A.2.1)  Prestazioni di ricovero da priv. extraregione in compensazione (mobilità attiva)</t>
  </si>
  <si>
    <t>A.4.B.1)  Prestazioni di ricovero da priv. ExtraRegione in compensazione (mobilità attiva)</t>
  </si>
  <si>
    <t>AA0620</t>
  </si>
  <si>
    <t>A.2.A.2)  Ricavi per prestazioni sanitarie erogate da soggetti privati v/ residenti extraregione in compensazione (mobilità attiva)</t>
  </si>
  <si>
    <t>A.4.B)  Ricavi per prestazioni sanitarie e sociosanitarie a rilevanza sanitaria eroKate da privati v/residenti ExtraRegione in compensazione (mobilità attiva)</t>
  </si>
  <si>
    <t>AA0610</t>
  </si>
  <si>
    <t>A.2.A.1.3.G) Altre prestazioni sanitarie - Mobilità attiva Internazionale</t>
  </si>
  <si>
    <t>A.4.A.3.13) Altre prestazioni sanitarie a rilevanza sanitaria - Mobilità attiva Internazionale</t>
  </si>
  <si>
    <t>AA0600</t>
  </si>
  <si>
    <t>A.2.A.1.3.F.2) Altre prestazioni sanitarie e socio-sanitarie non soggetta a compenzazione Extraregione</t>
  </si>
  <si>
    <t>A.4.A.3.12.B) Altre prestazioni sanitarie e socio-sanitarie a rilevanza sanitaria non soKKette a compensazione ExtraRegione</t>
  </si>
  <si>
    <t>AA0590</t>
  </si>
  <si>
    <t>A.2.A.1.3.F.1) Prestazioni di assistenza riabilitativa non soggetta a compenzazione Extraregione</t>
  </si>
  <si>
    <t>A.4.A.3.12.A) Prestazioni di assistenza riabilitativa non soKKette a compensazione ExtraRegione</t>
  </si>
  <si>
    <t>AA0580</t>
  </si>
  <si>
    <t>A.2.A.1.3.F) Altre prestazioni sanitarie e sociosanitarie non soggette a compensazione Extraregione</t>
  </si>
  <si>
    <t>A.4.A.3.12) Altre prestazioni sanitarie e sociosanitarie a rilevanza sanitaria non soKKette a compensazione ExtraRegione</t>
  </si>
  <si>
    <t>AA0570</t>
  </si>
  <si>
    <t>A.4.A.3.11) Ricavi per differenziale tariffe TUC</t>
  </si>
  <si>
    <t>AA0560</t>
  </si>
  <si>
    <t>A.2.A.1.3.E.4) Prestazioni trasporto ambulanze ed elisoccorso Extraregione</t>
  </si>
  <si>
    <t>A.4.A.3.10) Ricavi per cessione di emocomponenti e cellule staminali ExtraRegione</t>
  </si>
  <si>
    <t>AA0550</t>
  </si>
  <si>
    <t>A.2.A.1.3.E.5) Altre prestazioni sanitarie Extraregione</t>
  </si>
  <si>
    <t>A.4.A.3.9) Altre prestazioni sanitarie e sociosanitarie a rilevanza sanitaria ExtraRegione</t>
  </si>
  <si>
    <t>AA0540</t>
  </si>
  <si>
    <t>A.4.A.3.8) Prestazioni trasporto ambulanze ed elisoccorso ExtraRegione</t>
  </si>
  <si>
    <t>AA0530</t>
  </si>
  <si>
    <t>A.2.A.1.3.E.3) Prestazioni termali Extraregione</t>
  </si>
  <si>
    <t>A.4.A.3.7) Prestazioni termali ExtraRegione</t>
  </si>
  <si>
    <t>AA0520</t>
  </si>
  <si>
    <t>A.2.A.1.3.E.2) Prestazioni servizi farmaceutica conv enzionata Extraregione</t>
  </si>
  <si>
    <t>A.4.A.3.6) Prestazioni servizi farmaceutica convenzionata ExtraRegione</t>
  </si>
  <si>
    <t>AA0510</t>
  </si>
  <si>
    <t>A.2.A.1.3.E.1) Prestazioni servizi MMG, PLS, Contin. assistenziale Extraregione</t>
  </si>
  <si>
    <t>A.4.A.3.5) Prestazioni servizi MMK, PLS, Contin. assistenziale ExtraRegione</t>
  </si>
  <si>
    <t>AA0500</t>
  </si>
  <si>
    <t>A.2.A.1.3.D) Prestazioni di File F</t>
  </si>
  <si>
    <t>A.4.A.3.4) Prestazioni di File F</t>
  </si>
  <si>
    <t>AA0490</t>
  </si>
  <si>
    <t>A.2.A.1.3.C) Prestazioni di psichiatria non soggetta a compensazione (resid. e semiresid.)</t>
  </si>
  <si>
    <t>A.4.A.3.3) Prestazioni di psicKiatria non soKKetta a compensazione (resid. e semiresid.)</t>
  </si>
  <si>
    <t>AA0480</t>
  </si>
  <si>
    <t>A.2.A.1.3.B) Prestazioni ambulatoriali</t>
  </si>
  <si>
    <t>A.4.A.3.2) Prestazioni ambulatoriali</t>
  </si>
  <si>
    <t>AA0470</t>
  </si>
  <si>
    <t>A.4.A.3.1) Prestazioni di ricovero</t>
  </si>
  <si>
    <t>AA0460</t>
  </si>
  <si>
    <t>A.2.A.1.3)    Ricavi per prestaz. sanitarie e sociosanitarie erogate a soggetti pubblici extra Regione</t>
  </si>
  <si>
    <t>A.4.A.3)   Ricavi per prestaz. sanitarie e sociosanitarie a rilevanza sanitaria eroKate a soggetti pubblici ExtraRegione</t>
  </si>
  <si>
    <t>AA0450</t>
  </si>
  <si>
    <t>A.2.A.1.2)   Ricavi per prestaz. sanitarie  e sociosanitarie  erogate ad altri soggetti pubblici della Regione</t>
  </si>
  <si>
    <t xml:space="preserve">A.4.A.2)   Ricavi per prestaz. sanitarie e sociosanitarie a rilevanza sanitaria eroKate ad altri soggetti pubblici </t>
  </si>
  <si>
    <t>AA0440</t>
  </si>
  <si>
    <t>A.2.A.1.1.E.5) Altre prestazioni sanitarie e socio-sanitarie</t>
  </si>
  <si>
    <t xml:space="preserve">A.4.A.1.9) Altre prestazioni sanitarie e socio-sanitarie a rilevanza sanitaria </t>
  </si>
  <si>
    <t>AA0430</t>
  </si>
  <si>
    <t>A.2.A.1.1.E.4) Prestazioni trasporto ambulanze ed elisoccorso</t>
  </si>
  <si>
    <t>A.4.A.1.8) Prestazioni trasporto ambulanze ed elisoccorso</t>
  </si>
  <si>
    <t>AA0420</t>
  </si>
  <si>
    <t>A.2.A.1.1.E.3) Prestazioni termali</t>
  </si>
  <si>
    <t>A.4.A.1.7) Prestazioni termali</t>
  </si>
  <si>
    <t>AA0410</t>
  </si>
  <si>
    <t>A.2.A.1.1.E.2) Prestazioni servizi farmaceutica convenzionata</t>
  </si>
  <si>
    <t>A.4.A.1.6) Prestazioni servizi farmaceutica convenzionata</t>
  </si>
  <si>
    <t>AA0400</t>
  </si>
  <si>
    <t>A.2.A.1.1.E.1) Prestazioni servizi MMG, PLS, Contin. Assistenziale</t>
  </si>
  <si>
    <t>A.4.A.1.5) Prestazioni servizi MMK, PLS, Contin. assistenziale</t>
  </si>
  <si>
    <t>AA0390</t>
  </si>
  <si>
    <t>A.2.A.1.1.D) Prestazioni di File F</t>
  </si>
  <si>
    <t>A.4.A.1.4) Prestazioni di File F</t>
  </si>
  <si>
    <t>AA0380</t>
  </si>
  <si>
    <t>A.2.A.1.1.C) Prestazioni di psichiatria residenziale e semiresidenziale</t>
  </si>
  <si>
    <t>A.4.A.1.3) Prestazioni di psicKiatria residenziale e semiresidenziale</t>
  </si>
  <si>
    <t>AA0370</t>
  </si>
  <si>
    <t>A.2.A.1.1.B) Prestazioni di specialistica ambulatoriale</t>
  </si>
  <si>
    <t>A.4.A.1.2) Prestazioni di specialistica ambulatoriale</t>
  </si>
  <si>
    <t>AA0360</t>
  </si>
  <si>
    <r>
      <t>A.4.A.1.1</t>
    </r>
    <r>
      <rPr>
        <sz val="10"/>
        <rFont val="Tahoma"/>
        <family val="2"/>
      </rPr>
      <t>) Prestazioni di ricovero</t>
    </r>
  </si>
  <si>
    <t>AA0350</t>
  </si>
  <si>
    <t>A.4.A.1)  Ricavi per prestaz. sanitarie  e sociosanitarie a rilevanza sanitaria eroKate ad Aziende sanitarie pubbliche della Regione</t>
  </si>
  <si>
    <t>AA0340</t>
  </si>
  <si>
    <t xml:space="preserve">A.4.A)  Ricavi per prestazioni sanitarie e sociosanitarie a rilevanza sanitaria eroKate a soggetti pubblici </t>
  </si>
  <si>
    <t>AA0330</t>
  </si>
  <si>
    <t>A.4)  Ricavi per prestazioni sanitarie e sociosanitarie a rilevanza sanitaria</t>
  </si>
  <si>
    <t>AA0320</t>
  </si>
  <si>
    <t>A.3.D) Utilizzo fondi per quote inutilizzate contributi vincolati di esercizi precedenti da privati</t>
  </si>
  <si>
    <t>AA0310</t>
  </si>
  <si>
    <t>A.3.C)  Utilizzo fondi per quote inutilizzate contributi di esercizi precedenti per ricerca</t>
  </si>
  <si>
    <t>AA0300</t>
  </si>
  <si>
    <t>A.3.B) Utilizzo fondi per quote inutilizzate contributi di esercizi precedenti da soggetti pubblici (extra fondo) vincolati</t>
  </si>
  <si>
    <t>AA0290</t>
  </si>
  <si>
    <t>A.1.B.1)  da altri enti pubblici (extra fondo) vincolati</t>
  </si>
  <si>
    <t>A.3.A)  Utilizzo fondi per quote inutilizzate contributi di esercizi precedenti da Regione o Prov. Aut. per quota F.S. regionale vincolato</t>
  </si>
  <si>
    <t>AA0280</t>
  </si>
  <si>
    <t>A.3) Utilizzo fondi per quote inutilizzate contributi vincolati di esercizi precedenti</t>
  </si>
  <si>
    <t>AA0270</t>
  </si>
  <si>
    <t>-</t>
  </si>
  <si>
    <t>A.2.B)  Rettifica contributi in c/esercizio per destinazione ad investimenti - altri contributi</t>
  </si>
  <si>
    <t>AA0260</t>
  </si>
  <si>
    <t>A.2.A)  Rettifica contributi in c/esercizio per destinazione ad investimenti - da Regione o Prov. Aut. per quota F.S. regionale</t>
  </si>
  <si>
    <t>AA0250</t>
  </si>
  <si>
    <t>A.1.C)  Contributi c/esercizio da enti privati</t>
  </si>
  <si>
    <t>A.2)  Rettifica contributi c/esercizio per destinazione ad investimenti</t>
  </si>
  <si>
    <t>AA0240</t>
  </si>
  <si>
    <t>A.1.D)  Contributi c/esercizio da privati</t>
  </si>
  <si>
    <t>AA0230</t>
  </si>
  <si>
    <t>A.1.C.4)  Contributi da privati per ricerca</t>
  </si>
  <si>
    <t>AA0220</t>
  </si>
  <si>
    <t>A.1.B.1.4)  Contributi in conto esercizio per ricerca corrente</t>
  </si>
  <si>
    <t>A.1.C.3)  Contributi da Regione ed altri soggetti pubblici per ricerca</t>
  </si>
  <si>
    <t>AA0210</t>
  </si>
  <si>
    <t>A.1.C.2)  Contributi da Ministero della Salute per ricerca finalizzata</t>
  </si>
  <si>
    <t>AA0200</t>
  </si>
  <si>
    <t>A.1.C.1)  Contributi da Ministero della Salute per ricerca corrente</t>
  </si>
  <si>
    <t>AA0190</t>
  </si>
  <si>
    <t>A.1.C)  Contributi c/esercizio per ricerca</t>
  </si>
  <si>
    <t>AA0180</t>
  </si>
  <si>
    <t>A.1.B.3.3)  Contributi da altri soggetti pubblici (extra fondo) altro</t>
  </si>
  <si>
    <t>AA0170</t>
  </si>
  <si>
    <t>A.1.B.1.2)  Contributi da altri enti pubblici (extra fondo) vincolati</t>
  </si>
  <si>
    <t>A.1.B.3.2)  Contributi da altri soggetti pubblici (extra fondo) L. 210/92</t>
  </si>
  <si>
    <t>AA0160</t>
  </si>
  <si>
    <t>A.1.B.3.1)  Contributi da altri soggetti pubblici (extra fondo) vincolati</t>
  </si>
  <si>
    <t>AA0150</t>
  </si>
  <si>
    <t xml:space="preserve">A.1.B.3)  Contributi da altri soggetti pubblici (extra fondo) </t>
  </si>
  <si>
    <t>AA0140</t>
  </si>
  <si>
    <t>A.1.B.2.2)  Contributi da Aziende sanitarie pubbliche della Regione o Prov. Aut. (extra fondo) altro</t>
  </si>
  <si>
    <t>AA0130</t>
  </si>
  <si>
    <t>A.1.B.2.1)  Contributi da Aziende sanitarie pubbliche della Regione o Prov. Aut. (extra fondo) vincolati</t>
  </si>
  <si>
    <t>AA0120</t>
  </si>
  <si>
    <t xml:space="preserve">A.1.B.2)  Contributi da Aziende sanitarie pubbliche della Regione o Prov. Aut. (extra fondo) </t>
  </si>
  <si>
    <t>AA0110</t>
  </si>
  <si>
    <t>A.1.B.2.1)  Contributi da altri enti pubblici (extra fondo) vincolati</t>
  </si>
  <si>
    <t>A.1.B.1.4)  Contributi da Regione o Prov. Aut. (extra fondo) - Altro</t>
  </si>
  <si>
    <t>AA0100</t>
  </si>
  <si>
    <t>A.1.B.1.3)  Contributi da Regione o Prov. Aut. (extra fondo) - Risorse aKKiuntive da bilancio regionale a titolo di copertura extra LEA</t>
  </si>
  <si>
    <t>AA0090</t>
  </si>
  <si>
    <t>A.1.B.1.2)  Contributi da Regione o Prov. Aut. (extra fondo) - Risorse aKKiuntive da bilancio regionale a titolo di copertura LEA</t>
  </si>
  <si>
    <t>AA0080</t>
  </si>
  <si>
    <t>A.1.B.1.1)  Contributi da Regione (extra fondo) vincolati</t>
  </si>
  <si>
    <t>A.1.B.1.1)  Contributi da Regione o Prov. Aut. (extra fondo) vincolati</t>
  </si>
  <si>
    <t>AA0070</t>
  </si>
  <si>
    <t xml:space="preserve">A.1.B.1)  da Regione o Prov. Aut. (extra fondo) </t>
  </si>
  <si>
    <t>AA0060</t>
  </si>
  <si>
    <t>A.1.B)  Contributi c/esercizio da enti pubblici  (EXTRA FONDO)</t>
  </si>
  <si>
    <t>A.1.B)  Contributi c/esercizio (extra fondo)</t>
  </si>
  <si>
    <t>AA0050</t>
  </si>
  <si>
    <t>A.1.A.2)  da Regione o Prov. Aut. per quota F.S. regionale vincolato</t>
  </si>
  <si>
    <t>AA0040</t>
  </si>
  <si>
    <t>A.1.A.1)  da Regione o Prov. Aut. per quota F.S. regionale indistinto</t>
  </si>
  <si>
    <t>AA0030</t>
  </si>
  <si>
    <t>A.1.A)  Contributi da Regione o Prov. Aut. per quota F.S. regionale</t>
  </si>
  <si>
    <t>AA0020</t>
  </si>
  <si>
    <t>A.1)  Contributi in c/esercizio</t>
  </si>
  <si>
    <t>AA0010</t>
  </si>
  <si>
    <t>A)  Valore della produzione</t>
  </si>
  <si>
    <t>SEKNO
(+/-)</t>
  </si>
  <si>
    <t>IMPORTO</t>
  </si>
  <si>
    <t xml:space="preserve">                                                            VOCE MODELLO CE</t>
  </si>
  <si>
    <t>CODICE</t>
  </si>
  <si>
    <t>Cons</t>
  </si>
  <si>
    <t>(miKliaia di euro)</t>
  </si>
  <si>
    <t xml:space="preserve">NO  </t>
  </si>
  <si>
    <t xml:space="preserve">SI </t>
  </si>
  <si>
    <t>APPROVAZIONE BILANCIO DA PARTE DEL COLLEKIO SINDACALE</t>
  </si>
  <si>
    <t>CONSUNTIVO</t>
  </si>
  <si>
    <t>x</t>
  </si>
  <si>
    <t xml:space="preserve">    PREVENTIVO</t>
  </si>
  <si>
    <t xml:space="preserve">    TRIMESTRE:</t>
  </si>
  <si>
    <t xml:space="preserve">            ANNO</t>
  </si>
  <si>
    <t>AZIENDA / ISTITUTO</t>
  </si>
  <si>
    <t xml:space="preserve"> Regione</t>
  </si>
  <si>
    <t>PERIODO DI RILEVAZIONE</t>
  </si>
  <si>
    <t>STRUTTURA RILEVATA</t>
  </si>
  <si>
    <t>MODELLO DI RILEVAZIONE DEL CONTO ECONOMICO
AZIENDE SANITARIE LOCALI - AZIENDE OSPEDALIERE
IRCCS - AZIENDE OSPEDALIERE UNIVERSITARIE</t>
  </si>
  <si>
    <t>Direzione Kenerale del Sistema Informativo e Statistico Sanitario</t>
  </si>
  <si>
    <t>Direzione Kenerale della ProKrammazione Sanitaria</t>
  </si>
  <si>
    <t>CE</t>
  </si>
  <si>
    <t>MINISTERO DELLA SALUTE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</si>
</sst>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_ ;_ * \-#,##0_ ;_ * &quot;-&quot;_ ;_ @_ "/>
    <numFmt numFmtId="167" formatCode="0.0"/>
    <numFmt numFmtId="168" formatCode="_(* #,##0_);_(* \(#,##0\);_(* &quot;-&quot;_);_(@_)"/>
    <numFmt numFmtId="169" formatCode="_-[$€]\ * #,##0.00_-;\-[$€]\ * #,##0.00_-;_-[$€]\ * &quot;-&quot;??_-;_-@_-"/>
    <numFmt numFmtId="170" formatCode="#,##0;\(#,##0\)"/>
    <numFmt numFmtId="171" formatCode="_(&quot;$&quot;* #,##0_);_(&quot;$&quot;* \(#,##0\);_(&quot;$&quot;* &quot;-&quot;_);_(@_)"/>
    <numFmt numFmtId="172" formatCode="_-&quot;L.&quot;\ * #,##0.00_-;\-&quot;L.&quot;\ * #,##0.00_-;_-&quot;L.&quot;\ 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name val="Tahoma"/>
      <family val="2"/>
    </font>
    <font>
      <sz val="12"/>
      <color theme="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2"/>
      <name val="Tahoma"/>
      <family val="2"/>
    </font>
    <font>
      <b/>
      <i/>
      <u/>
      <sz val="12"/>
      <name val="Tahoma"/>
      <family val="2"/>
    </font>
    <font>
      <b/>
      <i/>
      <u/>
      <sz val="10"/>
      <name val="Tahoma"/>
      <family val="2"/>
    </font>
    <font>
      <strike/>
      <sz val="10"/>
      <color rgb="FFFF0000"/>
      <name val="Tahoma"/>
      <family val="2"/>
    </font>
    <font>
      <b/>
      <i/>
      <sz val="12"/>
      <name val="Tahoma"/>
      <family val="2"/>
    </font>
    <font>
      <b/>
      <sz val="11"/>
      <name val="Tahoma"/>
      <family val="2"/>
    </font>
    <font>
      <b/>
      <sz val="16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9"/>
      <color indexed="8"/>
      <name val="Univers 45 Light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Arial"/>
    </font>
    <font>
      <sz val="8"/>
      <name val="Arial Narrow"/>
      <family val="2"/>
    </font>
    <font>
      <sz val="10"/>
      <color indexed="8"/>
      <name val="MS Sans Serif"/>
      <family val="2"/>
    </font>
    <font>
      <sz val="10"/>
      <name val="Book Antiqua"/>
      <family val="1"/>
    </font>
    <font>
      <b/>
      <sz val="11"/>
      <color indexed="63"/>
      <name val="Calibri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05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2" fillId="0" borderId="0"/>
    <xf numFmtId="0" fontId="18" fillId="0" borderId="0"/>
    <xf numFmtId="166" fontId="18" fillId="0" borderId="0" applyFont="0" applyFill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1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2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8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3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8" borderId="0" applyNumberFormat="0" applyBorder="0" applyAlignment="0" applyProtection="0"/>
    <xf numFmtId="0" fontId="38" fillId="42" borderId="0" applyNumberFormat="0" applyBorder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11" fillId="6" borderId="4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39" fillId="59" borderId="37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12" fillId="0" borderId="6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13" fillId="7" borderId="7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41" fillId="60" borderId="39" applyNumberFormat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7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7" fillId="1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2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166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6" fillId="0" borderId="0"/>
    <xf numFmtId="0" fontId="42" fillId="0" borderId="0" applyNumberFormat="0" applyFill="0" applyBorder="0" applyAlignment="0" applyProtection="0"/>
    <xf numFmtId="0" fontId="43" fillId="43" borderId="0" applyNumberFormat="0" applyBorder="0" applyAlignment="0" applyProtection="0"/>
    <xf numFmtId="0" fontId="44" fillId="0" borderId="40" applyNumberFormat="0" applyFill="0" applyAlignment="0" applyProtection="0"/>
    <xf numFmtId="0" fontId="45" fillId="0" borderId="41" applyNumberFormat="0" applyFill="0" applyAlignment="0" applyProtection="0"/>
    <xf numFmtId="0" fontId="46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9" fillId="5" borderId="4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7" fillId="46" borderId="37" applyNumberFormat="0" applyAlignment="0" applyProtection="0"/>
    <xf numFmtId="0" fontId="40" fillId="0" borderId="38" applyNumberFormat="0" applyFill="0" applyAlignment="0" applyProtection="0"/>
    <xf numFmtId="16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" fillId="0" borderId="0"/>
    <xf numFmtId="43" fontId="50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22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6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6" fillId="0" borderId="0"/>
    <xf numFmtId="0" fontId="48" fillId="0" borderId="0"/>
    <xf numFmtId="0" fontId="48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6" fillId="0" borderId="0"/>
    <xf numFmtId="0" fontId="22" fillId="0" borderId="0"/>
    <xf numFmtId="0" fontId="22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22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8" borderId="8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36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22" fillId="62" borderId="43" applyNumberFormat="0" applyFon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10" fillId="6" borderId="5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0" fontId="59" fillId="59" borderId="44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8" fillId="63" borderId="0">
      <alignment horizontal="right" vertical="center"/>
    </xf>
    <xf numFmtId="0" fontId="48" fillId="63" borderId="0">
      <alignment horizontal="left" vertical="center"/>
    </xf>
    <xf numFmtId="0" fontId="48" fillId="63" borderId="0">
      <alignment horizontal="left" vertical="center"/>
    </xf>
    <xf numFmtId="49" fontId="61" fillId="64" borderId="45">
      <alignment vertical="center"/>
    </xf>
    <xf numFmtId="49" fontId="61" fillId="64" borderId="45">
      <alignment vertical="center"/>
    </xf>
    <xf numFmtId="49" fontId="61" fillId="64" borderId="45">
      <alignment vertical="center"/>
    </xf>
    <xf numFmtId="49" fontId="61" fillId="64" borderId="45">
      <alignment vertical="center"/>
    </xf>
    <xf numFmtId="49" fontId="61" fillId="64" borderId="45">
      <alignment vertical="center"/>
    </xf>
    <xf numFmtId="49" fontId="61" fillId="64" borderId="45">
      <alignment vertical="center"/>
    </xf>
    <xf numFmtId="49" fontId="61" fillId="64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49" fontId="22" fillId="65" borderId="45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" fillId="0" borderId="1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" fillId="0" borderId="2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5" fillId="0" borderId="3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16" fillId="0" borderId="9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71" fontId="48" fillId="0" borderId="0" applyFont="0" applyFill="0" applyBorder="0" applyAlignment="0" applyProtection="0"/>
    <xf numFmtId="42" fontId="49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159">
    <xf numFmtId="0" fontId="0" fillId="0" borderId="0" xfId="0"/>
    <xf numFmtId="0" fontId="19" fillId="33" borderId="0" xfId="1" applyFont="1" applyFill="1" applyAlignment="1">
      <alignment vertical="center"/>
    </xf>
    <xf numFmtId="0" fontId="20" fillId="34" borderId="0" xfId="1" applyFont="1" applyFill="1" applyAlignment="1">
      <alignment vertical="center"/>
    </xf>
    <xf numFmtId="0" fontId="21" fillId="33" borderId="0" xfId="1" applyFont="1" applyFill="1" applyAlignment="1">
      <alignment vertical="center"/>
    </xf>
    <xf numFmtId="0" fontId="21" fillId="33" borderId="0" xfId="1" applyFont="1" applyFill="1" applyBorder="1" applyAlignment="1">
      <alignment vertical="center"/>
    </xf>
    <xf numFmtId="0" fontId="19" fillId="33" borderId="0" xfId="1" applyFont="1" applyFill="1" applyBorder="1" applyAlignment="1">
      <alignment vertical="center"/>
    </xf>
    <xf numFmtId="164" fontId="21" fillId="33" borderId="0" xfId="2" applyFont="1" applyFill="1" applyBorder="1" applyAlignment="1">
      <alignment vertical="center"/>
    </xf>
    <xf numFmtId="0" fontId="19" fillId="33" borderId="0" xfId="1" applyFont="1" applyFill="1" applyAlignment="1">
      <alignment horizontal="left" vertical="center"/>
    </xf>
    <xf numFmtId="164" fontId="19" fillId="33" borderId="0" xfId="2" applyFont="1" applyFill="1" applyBorder="1" applyAlignment="1">
      <alignment vertical="center"/>
    </xf>
    <xf numFmtId="0" fontId="21" fillId="34" borderId="0" xfId="1" applyFont="1" applyFill="1" applyBorder="1" applyAlignment="1">
      <alignment horizontal="center" vertical="center"/>
    </xf>
    <xf numFmtId="0" fontId="19" fillId="34" borderId="0" xfId="1" applyFont="1" applyFill="1" applyBorder="1" applyAlignment="1">
      <alignment vertical="center"/>
    </xf>
    <xf numFmtId="0" fontId="19" fillId="34" borderId="0" xfId="1" applyFont="1" applyFill="1" applyAlignment="1">
      <alignment horizontal="left" vertical="center"/>
    </xf>
    <xf numFmtId="0" fontId="19" fillId="34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9" fillId="34" borderId="0" xfId="1" applyFont="1" applyFill="1" applyAlignment="1">
      <alignment horizontal="center" vertical="center"/>
    </xf>
    <xf numFmtId="0" fontId="21" fillId="34" borderId="0" xfId="3" applyFont="1" applyFill="1" applyAlignment="1">
      <alignment vertical="center"/>
    </xf>
    <xf numFmtId="0" fontId="21" fillId="34" borderId="0" xfId="3" applyFont="1" applyFill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3" fillId="34" borderId="0" xfId="1" applyFont="1" applyFill="1" applyAlignment="1">
      <alignment vertical="center"/>
    </xf>
    <xf numFmtId="0" fontId="21" fillId="34" borderId="0" xfId="1" applyFont="1" applyFill="1" applyBorder="1" applyAlignment="1">
      <alignment horizontal="right" vertical="center"/>
    </xf>
    <xf numFmtId="0" fontId="21" fillId="34" borderId="0" xfId="3" applyFont="1" applyFill="1" applyBorder="1" applyAlignment="1">
      <alignment horizontal="center" vertical="center"/>
    </xf>
    <xf numFmtId="49" fontId="24" fillId="34" borderId="10" xfId="4" applyNumberFormat="1" applyFont="1" applyFill="1" applyBorder="1" applyAlignment="1">
      <alignment horizontal="center" vertical="center"/>
    </xf>
    <xf numFmtId="3" fontId="25" fillId="0" borderId="11" xfId="3" applyNumberFormat="1" applyFont="1" applyFill="1" applyBorder="1" applyAlignment="1" applyProtection="1">
      <alignment horizontal="center" vertical="center" wrapText="1"/>
    </xf>
    <xf numFmtId="0" fontId="26" fillId="0" borderId="12" xfId="3" applyFont="1" applyFill="1" applyBorder="1" applyAlignment="1" applyProtection="1">
      <alignment horizontal="left" vertical="center" wrapText="1"/>
    </xf>
    <xf numFmtId="0" fontId="26" fillId="0" borderId="13" xfId="3" applyFont="1" applyFill="1" applyBorder="1" applyAlignment="1" applyProtection="1">
      <alignment horizontal="left" vertical="center" wrapText="1"/>
    </xf>
    <xf numFmtId="0" fontId="26" fillId="0" borderId="14" xfId="3" applyFont="1" applyFill="1" applyBorder="1" applyAlignment="1" applyProtection="1">
      <alignment horizontal="left" vertical="center" wrapText="1"/>
    </xf>
    <xf numFmtId="0" fontId="26" fillId="0" borderId="13" xfId="3" applyFont="1" applyFill="1" applyBorder="1" applyAlignment="1" applyProtection="1">
      <alignment horizontal="center" vertical="center" wrapText="1"/>
    </xf>
    <xf numFmtId="0" fontId="26" fillId="0" borderId="14" xfId="3" applyFont="1" applyFill="1" applyBorder="1" applyAlignment="1" applyProtection="1">
      <alignment horizontal="center" vertical="center" wrapText="1"/>
    </xf>
    <xf numFmtId="0" fontId="21" fillId="0" borderId="10" xfId="3" applyFont="1" applyFill="1" applyBorder="1" applyAlignment="1" applyProtection="1">
      <alignment horizontal="center" vertical="center"/>
    </xf>
    <xf numFmtId="0" fontId="21" fillId="0" borderId="15" xfId="3" applyFont="1" applyFill="1" applyBorder="1" applyAlignment="1" applyProtection="1">
      <alignment horizontal="center" vertical="center"/>
    </xf>
    <xf numFmtId="3" fontId="25" fillId="35" borderId="11" xfId="3" applyNumberFormat="1" applyFont="1" applyFill="1" applyBorder="1" applyAlignment="1" applyProtection="1">
      <alignment horizontal="center" vertical="center" wrapText="1"/>
    </xf>
    <xf numFmtId="0" fontId="26" fillId="0" borderId="16" xfId="3" applyFont="1" applyFill="1" applyBorder="1" applyAlignment="1" applyProtection="1">
      <alignment horizontal="left" vertical="center" wrapText="1"/>
    </xf>
    <xf numFmtId="0" fontId="26" fillId="0" borderId="17" xfId="3" applyFont="1" applyFill="1" applyBorder="1" applyAlignment="1" applyProtection="1">
      <alignment horizontal="left" vertical="center" wrapText="1"/>
    </xf>
    <xf numFmtId="0" fontId="26" fillId="0" borderId="18" xfId="3" applyFont="1" applyFill="1" applyBorder="1" applyAlignment="1" applyProtection="1">
      <alignment horizontal="left" vertical="center" wrapText="1"/>
    </xf>
    <xf numFmtId="0" fontId="26" fillId="0" borderId="17" xfId="3" applyFont="1" applyFill="1" applyBorder="1" applyAlignment="1" applyProtection="1">
      <alignment horizontal="center" vertical="center" wrapText="1"/>
    </xf>
    <xf numFmtId="0" fontId="26" fillId="0" borderId="18" xfId="3" applyFont="1" applyFill="1" applyBorder="1" applyAlignment="1" applyProtection="1">
      <alignment horizontal="center" vertical="center" wrapText="1"/>
    </xf>
    <xf numFmtId="0" fontId="27" fillId="0" borderId="16" xfId="3" applyFont="1" applyFill="1" applyBorder="1" applyAlignment="1" applyProtection="1">
      <alignment horizontal="left" vertical="center" wrapText="1"/>
    </xf>
    <xf numFmtId="0" fontId="27" fillId="0" borderId="17" xfId="3" applyFont="1" applyFill="1" applyBorder="1" applyAlignment="1" applyProtection="1">
      <alignment horizontal="left" vertical="center" wrapText="1"/>
    </xf>
    <xf numFmtId="0" fontId="27" fillId="0" borderId="18" xfId="3" applyFont="1" applyFill="1" applyBorder="1" applyAlignment="1" applyProtection="1">
      <alignment horizontal="left" vertical="center" wrapText="1"/>
    </xf>
    <xf numFmtId="0" fontId="27" fillId="0" borderId="17" xfId="3" applyFont="1" applyFill="1" applyBorder="1" applyAlignment="1" applyProtection="1">
      <alignment horizontal="center" vertical="center" wrapText="1"/>
    </xf>
    <xf numFmtId="0" fontId="27" fillId="0" borderId="18" xfId="3" applyFont="1" applyFill="1" applyBorder="1" applyAlignment="1" applyProtection="1">
      <alignment horizontal="center" vertical="center" wrapText="1"/>
    </xf>
    <xf numFmtId="3" fontId="25" fillId="36" borderId="11" xfId="3" applyNumberFormat="1" applyFont="1" applyFill="1" applyBorder="1" applyAlignment="1" applyProtection="1">
      <alignment horizontal="left" vertical="center" wrapText="1"/>
    </xf>
    <xf numFmtId="0" fontId="21" fillId="0" borderId="15" xfId="3" applyFont="1" applyFill="1" applyBorder="1" applyAlignment="1">
      <alignment horizontal="center" vertical="center"/>
    </xf>
    <xf numFmtId="3" fontId="25" fillId="37" borderId="11" xfId="3" applyNumberFormat="1" applyFont="1" applyFill="1" applyBorder="1" applyAlignment="1" applyProtection="1">
      <alignment horizontal="center" vertical="center" wrapText="1"/>
    </xf>
    <xf numFmtId="49" fontId="24" fillId="34" borderId="15" xfId="4" applyNumberFormat="1" applyFont="1" applyFill="1" applyBorder="1" applyAlignment="1">
      <alignment horizontal="center" vertical="center"/>
    </xf>
    <xf numFmtId="3" fontId="25" fillId="38" borderId="11" xfId="3" applyNumberFormat="1" applyFont="1" applyFill="1" applyBorder="1" applyAlignment="1" applyProtection="1">
      <alignment horizontal="center" vertical="center" wrapText="1"/>
    </xf>
    <xf numFmtId="3" fontId="25" fillId="0" borderId="11" xfId="3" applyNumberFormat="1" applyFont="1" applyFill="1" applyBorder="1" applyAlignment="1" applyProtection="1">
      <alignment horizontal="right" vertical="center" wrapText="1"/>
    </xf>
    <xf numFmtId="0" fontId="28" fillId="0" borderId="16" xfId="3" applyFont="1" applyFill="1" applyBorder="1" applyAlignment="1" applyProtection="1">
      <alignment horizontal="left" vertical="center" wrapText="1"/>
    </xf>
    <xf numFmtId="0" fontId="28" fillId="0" borderId="17" xfId="3" applyFont="1" applyFill="1" applyBorder="1" applyAlignment="1" applyProtection="1">
      <alignment horizontal="left" vertical="center" wrapText="1"/>
    </xf>
    <xf numFmtId="0" fontId="28" fillId="0" borderId="18" xfId="3" applyFont="1" applyFill="1" applyBorder="1" applyAlignment="1" applyProtection="1">
      <alignment horizontal="left" vertical="center" wrapText="1"/>
    </xf>
    <xf numFmtId="0" fontId="28" fillId="0" borderId="17" xfId="3" applyFont="1" applyFill="1" applyBorder="1" applyAlignment="1" applyProtection="1">
      <alignment horizontal="center" vertical="center" wrapText="1"/>
    </xf>
    <xf numFmtId="0" fontId="28" fillId="0" borderId="18" xfId="3" applyFont="1" applyFill="1" applyBorder="1" applyAlignment="1" applyProtection="1">
      <alignment horizontal="center" vertical="center" wrapText="1"/>
    </xf>
    <xf numFmtId="3" fontId="29" fillId="0" borderId="11" xfId="3" applyNumberFormat="1" applyFont="1" applyFill="1" applyBorder="1" applyAlignment="1" applyProtection="1">
      <alignment horizontal="right" vertical="center" wrapText="1"/>
    </xf>
    <xf numFmtId="0" fontId="21" fillId="0" borderId="16" xfId="3" applyFont="1" applyFill="1" applyBorder="1" applyAlignment="1" applyProtection="1">
      <alignment horizontal="left" vertical="center" wrapText="1"/>
    </xf>
    <xf numFmtId="0" fontId="21" fillId="0" borderId="17" xfId="3" applyFont="1" applyFill="1" applyBorder="1" applyAlignment="1" applyProtection="1">
      <alignment horizontal="left" vertical="center" wrapText="1"/>
    </xf>
    <xf numFmtId="0" fontId="21" fillId="0" borderId="18" xfId="3" applyFont="1" applyFill="1" applyBorder="1" applyAlignment="1" applyProtection="1">
      <alignment horizontal="left" vertical="center" wrapText="1"/>
    </xf>
    <xf numFmtId="0" fontId="21" fillId="0" borderId="17" xfId="3" applyFont="1" applyFill="1" applyBorder="1" applyAlignment="1" applyProtection="1">
      <alignment horizontal="center" vertical="center" wrapText="1"/>
    </xf>
    <xf numFmtId="0" fontId="21" fillId="0" borderId="18" xfId="3" applyFont="1" applyFill="1" applyBorder="1" applyAlignment="1" applyProtection="1">
      <alignment horizontal="center" vertical="center" wrapText="1"/>
    </xf>
    <xf numFmtId="3" fontId="19" fillId="0" borderId="11" xfId="3" applyNumberFormat="1" applyFont="1" applyFill="1" applyBorder="1" applyAlignment="1" applyProtection="1">
      <alignment horizontal="right" vertical="center" wrapText="1"/>
    </xf>
    <xf numFmtId="3" fontId="30" fillId="39" borderId="11" xfId="3" applyNumberFormat="1" applyFont="1" applyFill="1" applyBorder="1" applyAlignment="1" applyProtection="1">
      <alignment horizontal="center" vertical="center" wrapText="1"/>
    </xf>
    <xf numFmtId="0" fontId="31" fillId="0" borderId="16" xfId="3" applyFont="1" applyFill="1" applyBorder="1" applyAlignment="1" applyProtection="1">
      <alignment horizontal="left" vertical="center" wrapText="1"/>
    </xf>
    <xf numFmtId="0" fontId="31" fillId="0" borderId="17" xfId="3" applyFont="1" applyFill="1" applyBorder="1" applyAlignment="1" applyProtection="1">
      <alignment horizontal="left" vertical="center" wrapText="1"/>
    </xf>
    <xf numFmtId="0" fontId="31" fillId="0" borderId="18" xfId="3" applyFont="1" applyFill="1" applyBorder="1" applyAlignment="1" applyProtection="1">
      <alignment horizontal="left" vertical="center" wrapText="1"/>
    </xf>
    <xf numFmtId="0" fontId="31" fillId="0" borderId="17" xfId="3" applyFont="1" applyFill="1" applyBorder="1" applyAlignment="1" applyProtection="1">
      <alignment horizontal="center" vertical="center" wrapText="1"/>
    </xf>
    <xf numFmtId="0" fontId="31" fillId="0" borderId="18" xfId="3" applyFont="1" applyFill="1" applyBorder="1" applyAlignment="1" applyProtection="1">
      <alignment horizontal="center" vertical="center" wrapText="1"/>
    </xf>
    <xf numFmtId="0" fontId="21" fillId="0" borderId="15" xfId="3" quotePrefix="1" applyFont="1" applyFill="1" applyBorder="1" applyAlignment="1" applyProtection="1">
      <alignment horizontal="center" vertical="center"/>
    </xf>
    <xf numFmtId="0" fontId="21" fillId="34" borderId="16" xfId="3" applyFont="1" applyFill="1" applyBorder="1" applyAlignment="1" applyProtection="1">
      <alignment horizontal="left" vertical="center" wrapText="1"/>
    </xf>
    <xf numFmtId="0" fontId="21" fillId="34" borderId="17" xfId="3" applyFont="1" applyFill="1" applyBorder="1" applyAlignment="1" applyProtection="1">
      <alignment horizontal="left" vertical="center" wrapText="1"/>
    </xf>
    <xf numFmtId="0" fontId="21" fillId="34" borderId="18" xfId="3" applyFont="1" applyFill="1" applyBorder="1" applyAlignment="1" applyProtection="1">
      <alignment horizontal="left" vertical="center" wrapText="1"/>
    </xf>
    <xf numFmtId="0" fontId="21" fillId="34" borderId="17" xfId="3" applyFont="1" applyFill="1" applyBorder="1" applyAlignment="1" applyProtection="1">
      <alignment horizontal="center" vertical="center" wrapText="1"/>
    </xf>
    <xf numFmtId="0" fontId="21" fillId="34" borderId="18" xfId="3" applyFont="1" applyFill="1" applyBorder="1" applyAlignment="1" applyProtection="1">
      <alignment horizontal="center" vertical="center" wrapText="1"/>
    </xf>
    <xf numFmtId="0" fontId="28" fillId="34" borderId="16" xfId="3" applyFont="1" applyFill="1" applyBorder="1" applyAlignment="1" applyProtection="1">
      <alignment horizontal="left" vertical="center" wrapText="1"/>
    </xf>
    <xf numFmtId="0" fontId="28" fillId="34" borderId="17" xfId="3" applyFont="1" applyFill="1" applyBorder="1" applyAlignment="1" applyProtection="1">
      <alignment horizontal="left" vertical="center" wrapText="1"/>
    </xf>
    <xf numFmtId="0" fontId="28" fillId="34" borderId="18" xfId="3" applyFont="1" applyFill="1" applyBorder="1" applyAlignment="1" applyProtection="1">
      <alignment horizontal="left" vertical="center" wrapText="1"/>
    </xf>
    <xf numFmtId="0" fontId="28" fillId="34" borderId="17" xfId="3" applyFont="1" applyFill="1" applyBorder="1" applyAlignment="1" applyProtection="1">
      <alignment horizontal="center" vertical="center" wrapText="1"/>
    </xf>
    <xf numFmtId="0" fontId="28" fillId="34" borderId="18" xfId="3" applyFont="1" applyFill="1" applyBorder="1" applyAlignment="1" applyProtection="1">
      <alignment horizontal="center" vertical="center" wrapText="1"/>
    </xf>
    <xf numFmtId="0" fontId="27" fillId="34" borderId="16" xfId="3" applyFont="1" applyFill="1" applyBorder="1" applyAlignment="1" applyProtection="1">
      <alignment horizontal="left" vertical="center" wrapText="1"/>
    </xf>
    <xf numFmtId="0" fontId="27" fillId="34" borderId="17" xfId="3" applyFont="1" applyFill="1" applyBorder="1" applyAlignment="1" applyProtection="1">
      <alignment horizontal="left" vertical="center" wrapText="1"/>
    </xf>
    <xf numFmtId="0" fontId="27" fillId="34" borderId="18" xfId="3" applyFont="1" applyFill="1" applyBorder="1" applyAlignment="1" applyProtection="1">
      <alignment horizontal="left" vertical="center" wrapText="1"/>
    </xf>
    <xf numFmtId="0" fontId="27" fillId="34" borderId="17" xfId="3" applyFont="1" applyFill="1" applyBorder="1" applyAlignment="1" applyProtection="1">
      <alignment horizontal="center" vertical="center" wrapText="1"/>
    </xf>
    <xf numFmtId="0" fontId="27" fillId="34" borderId="18" xfId="3" applyFont="1" applyFill="1" applyBorder="1" applyAlignment="1" applyProtection="1">
      <alignment horizontal="center" vertical="center" wrapText="1"/>
    </xf>
    <xf numFmtId="0" fontId="26" fillId="34" borderId="16" xfId="3" applyFont="1" applyFill="1" applyBorder="1" applyAlignment="1" applyProtection="1">
      <alignment horizontal="left" vertical="center" wrapText="1"/>
    </xf>
    <xf numFmtId="0" fontId="26" fillId="34" borderId="17" xfId="3" applyFont="1" applyFill="1" applyBorder="1" applyAlignment="1" applyProtection="1">
      <alignment horizontal="left" vertical="center" wrapText="1"/>
    </xf>
    <xf numFmtId="0" fontId="26" fillId="34" borderId="18" xfId="3" applyFont="1" applyFill="1" applyBorder="1" applyAlignment="1" applyProtection="1">
      <alignment horizontal="left" vertical="center" wrapText="1"/>
    </xf>
    <xf numFmtId="0" fontId="26" fillId="34" borderId="17" xfId="3" applyFont="1" applyFill="1" applyBorder="1" applyAlignment="1" applyProtection="1">
      <alignment horizontal="center" vertical="center" wrapText="1"/>
    </xf>
    <xf numFmtId="0" fontId="26" fillId="34" borderId="18" xfId="3" applyFont="1" applyFill="1" applyBorder="1" applyAlignment="1" applyProtection="1">
      <alignment horizontal="center" vertical="center" wrapText="1"/>
    </xf>
    <xf numFmtId="0" fontId="25" fillId="34" borderId="16" xfId="3" applyFont="1" applyFill="1" applyBorder="1" applyAlignment="1" applyProtection="1">
      <alignment horizontal="left" vertical="center" wrapText="1"/>
    </xf>
    <xf numFmtId="0" fontId="25" fillId="34" borderId="17" xfId="3" applyFont="1" applyFill="1" applyBorder="1" applyAlignment="1" applyProtection="1">
      <alignment horizontal="left" vertical="center" wrapText="1"/>
    </xf>
    <xf numFmtId="0" fontId="25" fillId="34" borderId="18" xfId="3" applyFont="1" applyFill="1" applyBorder="1" applyAlignment="1" applyProtection="1">
      <alignment horizontal="left" vertical="center" wrapText="1"/>
    </xf>
    <xf numFmtId="0" fontId="25" fillId="34" borderId="17" xfId="3" applyFont="1" applyFill="1" applyBorder="1" applyAlignment="1" applyProtection="1">
      <alignment horizontal="center" vertical="center" wrapText="1"/>
    </xf>
    <xf numFmtId="0" fontId="25" fillId="34" borderId="18" xfId="3" applyFont="1" applyFill="1" applyBorder="1" applyAlignment="1" applyProtection="1">
      <alignment horizontal="center" vertical="center" wrapText="1"/>
    </xf>
    <xf numFmtId="3" fontId="25" fillId="35" borderId="11" xfId="3" applyNumberFormat="1" applyFont="1" applyFill="1" applyBorder="1" applyAlignment="1" applyProtection="1">
      <alignment horizontal="left" vertical="center" wrapText="1"/>
    </xf>
    <xf numFmtId="0" fontId="26" fillId="0" borderId="15" xfId="3" applyFont="1" applyFill="1" applyBorder="1" applyAlignment="1" applyProtection="1">
      <alignment horizontal="center" vertical="center"/>
    </xf>
    <xf numFmtId="0" fontId="32" fillId="0" borderId="15" xfId="3" applyFont="1" applyFill="1" applyBorder="1" applyAlignment="1" applyProtection="1">
      <alignment horizontal="center" vertical="center"/>
    </xf>
    <xf numFmtId="0" fontId="33" fillId="0" borderId="0" xfId="1" applyFont="1" applyFill="1" applyAlignment="1">
      <alignment vertical="center"/>
    </xf>
    <xf numFmtId="0" fontId="28" fillId="0" borderId="15" xfId="3" applyFont="1" applyFill="1" applyBorder="1" applyAlignment="1" applyProtection="1">
      <alignment horizontal="center" vertical="center"/>
    </xf>
    <xf numFmtId="0" fontId="25" fillId="0" borderId="0" xfId="1" applyFont="1" applyFill="1" applyAlignment="1">
      <alignment vertical="center"/>
    </xf>
    <xf numFmtId="0" fontId="34" fillId="0" borderId="0" xfId="1" applyFont="1" applyFill="1" applyAlignment="1">
      <alignment vertical="center"/>
    </xf>
    <xf numFmtId="0" fontId="24" fillId="0" borderId="19" xfId="3" applyFont="1" applyFill="1" applyBorder="1" applyAlignment="1" applyProtection="1">
      <alignment horizontal="center" vertical="center"/>
    </xf>
    <xf numFmtId="165" fontId="34" fillId="0" borderId="20" xfId="2" applyNumberFormat="1" applyFont="1" applyFill="1" applyBorder="1" applyAlignment="1" applyProtection="1">
      <alignment vertical="center" wrapText="1"/>
    </xf>
    <xf numFmtId="0" fontId="25" fillId="0" borderId="21" xfId="3" applyFont="1" applyFill="1" applyBorder="1" applyAlignment="1" applyProtection="1">
      <alignment horizontal="left" vertical="center" wrapText="1"/>
    </xf>
    <xf numFmtId="0" fontId="25" fillId="0" borderId="22" xfId="3" applyFont="1" applyFill="1" applyBorder="1" applyAlignment="1" applyProtection="1">
      <alignment horizontal="left" vertical="center" wrapText="1"/>
    </xf>
    <xf numFmtId="0" fontId="25" fillId="0" borderId="20" xfId="3" applyFont="1" applyFill="1" applyBorder="1" applyAlignment="1" applyProtection="1">
      <alignment horizontal="left" vertical="center" wrapText="1"/>
    </xf>
    <xf numFmtId="0" fontId="26" fillId="0" borderId="22" xfId="3" applyFont="1" applyFill="1" applyBorder="1" applyAlignment="1" applyProtection="1">
      <alignment horizontal="center" vertical="center"/>
    </xf>
    <xf numFmtId="0" fontId="26" fillId="0" borderId="20" xfId="3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>
      <alignment vertical="center" wrapText="1"/>
    </xf>
    <xf numFmtId="4" fontId="26" fillId="34" borderId="23" xfId="5" applyNumberFormat="1" applyFont="1" applyFill="1" applyBorder="1" applyAlignment="1">
      <alignment horizontal="center" vertical="center" wrapText="1"/>
    </xf>
    <xf numFmtId="0" fontId="26" fillId="34" borderId="24" xfId="3" applyFont="1" applyFill="1" applyBorder="1" applyAlignment="1" applyProtection="1">
      <alignment horizontal="left" vertical="center" wrapText="1"/>
    </xf>
    <xf numFmtId="0" fontId="26" fillId="34" borderId="25" xfId="3" applyFont="1" applyFill="1" applyBorder="1" applyAlignment="1" applyProtection="1">
      <alignment horizontal="left" vertical="center" wrapText="1"/>
    </xf>
    <xf numFmtId="0" fontId="26" fillId="34" borderId="26" xfId="3" applyFont="1" applyFill="1" applyBorder="1" applyAlignment="1" applyProtection="1">
      <alignment horizontal="left" vertical="center" wrapText="1"/>
    </xf>
    <xf numFmtId="0" fontId="26" fillId="34" borderId="25" xfId="3" applyFont="1" applyFill="1" applyBorder="1" applyAlignment="1" applyProtection="1">
      <alignment horizontal="center" vertical="center"/>
    </xf>
    <xf numFmtId="0" fontId="26" fillId="34" borderId="26" xfId="3" applyFont="1" applyFill="1" applyBorder="1" applyAlignment="1" applyProtection="1">
      <alignment horizontal="center" vertical="center"/>
    </xf>
    <xf numFmtId="0" fontId="26" fillId="0" borderId="10" xfId="3" applyFont="1" applyFill="1" applyBorder="1" applyAlignment="1" applyProtection="1">
      <alignment horizontal="center" vertical="center"/>
    </xf>
    <xf numFmtId="4" fontId="26" fillId="34" borderId="27" xfId="5" applyNumberFormat="1" applyFont="1" applyFill="1" applyBorder="1" applyAlignment="1">
      <alignment horizontal="center" vertical="center" wrapText="1"/>
    </xf>
    <xf numFmtId="0" fontId="26" fillId="34" borderId="28" xfId="3" applyFont="1" applyFill="1" applyBorder="1" applyAlignment="1" applyProtection="1">
      <alignment horizontal="left" vertical="center" wrapText="1"/>
    </xf>
    <xf numFmtId="0" fontId="26" fillId="34" borderId="29" xfId="3" applyFont="1" applyFill="1" applyBorder="1" applyAlignment="1" applyProtection="1">
      <alignment horizontal="left" vertical="center" wrapText="1"/>
    </xf>
    <xf numFmtId="0" fontId="26" fillId="34" borderId="30" xfId="3" applyFont="1" applyFill="1" applyBorder="1" applyAlignment="1" applyProtection="1">
      <alignment horizontal="left" vertical="center" wrapText="1"/>
    </xf>
    <xf numFmtId="0" fontId="26" fillId="34" borderId="29" xfId="3" applyFont="1" applyFill="1" applyBorder="1" applyAlignment="1" applyProtection="1">
      <alignment horizontal="center" vertical="center"/>
    </xf>
    <xf numFmtId="0" fontId="26" fillId="34" borderId="30" xfId="3" applyFont="1" applyFill="1" applyBorder="1" applyAlignment="1" applyProtection="1">
      <alignment horizontal="center" vertical="center"/>
    </xf>
    <xf numFmtId="0" fontId="26" fillId="0" borderId="19" xfId="3" applyFont="1" applyFill="1" applyBorder="1" applyAlignment="1" applyProtection="1">
      <alignment horizontal="center" vertical="center"/>
    </xf>
    <xf numFmtId="0" fontId="21" fillId="33" borderId="25" xfId="1" quotePrefix="1" applyFont="1" applyFill="1" applyBorder="1" applyAlignment="1">
      <alignment horizontal="center" vertical="center"/>
    </xf>
    <xf numFmtId="167" fontId="21" fillId="33" borderId="0" xfId="1" applyNumberFormat="1" applyFont="1" applyFill="1" applyAlignment="1">
      <alignment horizontal="center" vertical="center"/>
    </xf>
    <xf numFmtId="0" fontId="21" fillId="33" borderId="0" xfId="1" applyFont="1" applyFill="1" applyAlignment="1">
      <alignment horizontal="center" vertical="center"/>
    </xf>
    <xf numFmtId="0" fontId="21" fillId="33" borderId="0" xfId="1" applyFont="1" applyFill="1" applyBorder="1" applyAlignment="1">
      <alignment horizontal="center" vertical="center"/>
    </xf>
    <xf numFmtId="0" fontId="21" fillId="33" borderId="29" xfId="1" applyFont="1" applyFill="1" applyBorder="1" applyAlignment="1">
      <alignment horizontal="center" vertical="center"/>
    </xf>
    <xf numFmtId="0" fontId="21" fillId="33" borderId="24" xfId="1" applyFont="1" applyFill="1" applyBorder="1" applyAlignment="1">
      <alignment horizontal="center" vertical="center"/>
    </xf>
    <xf numFmtId="0" fontId="21" fillId="33" borderId="25" xfId="1" applyFont="1" applyFill="1" applyBorder="1" applyAlignment="1">
      <alignment horizontal="center" vertical="center"/>
    </xf>
    <xf numFmtId="0" fontId="21" fillId="33" borderId="26" xfId="1" applyFont="1" applyFill="1" applyBorder="1" applyAlignment="1">
      <alignment horizontal="center" vertical="center"/>
    </xf>
    <xf numFmtId="0" fontId="21" fillId="33" borderId="31" xfId="1" applyFont="1" applyFill="1" applyBorder="1" applyAlignment="1">
      <alignment horizontal="center" vertical="center"/>
    </xf>
    <xf numFmtId="0" fontId="21" fillId="33" borderId="32" xfId="1" applyFont="1" applyFill="1" applyBorder="1" applyAlignment="1">
      <alignment horizontal="center" vertical="center"/>
    </xf>
    <xf numFmtId="0" fontId="21" fillId="33" borderId="0" xfId="1" applyFont="1" applyFill="1" applyBorder="1" applyAlignment="1">
      <alignment horizontal="right" vertical="center"/>
    </xf>
    <xf numFmtId="0" fontId="21" fillId="33" borderId="33" xfId="1" applyFont="1" applyFill="1" applyBorder="1" applyAlignment="1">
      <alignment horizontal="center" vertical="center"/>
    </xf>
    <xf numFmtId="0" fontId="25" fillId="33" borderId="28" xfId="1" applyFont="1" applyFill="1" applyBorder="1" applyAlignment="1">
      <alignment horizontal="center" vertical="center"/>
    </xf>
    <xf numFmtId="0" fontId="25" fillId="33" borderId="29" xfId="1" applyFont="1" applyFill="1" applyBorder="1" applyAlignment="1">
      <alignment horizontal="center" vertical="center"/>
    </xf>
    <xf numFmtId="0" fontId="25" fillId="33" borderId="30" xfId="1" applyFont="1" applyFill="1" applyBorder="1" applyAlignment="1">
      <alignment horizontal="center" vertical="center"/>
    </xf>
    <xf numFmtId="0" fontId="25" fillId="40" borderId="34" xfId="1" applyFont="1" applyFill="1" applyBorder="1" applyAlignment="1">
      <alignment horizontal="center" vertical="center" wrapText="1"/>
    </xf>
    <xf numFmtId="0" fontId="25" fillId="40" borderId="35" xfId="1" applyFont="1" applyFill="1" applyBorder="1" applyAlignment="1">
      <alignment horizontal="center" vertical="center" wrapText="1"/>
    </xf>
    <xf numFmtId="0" fontId="25" fillId="40" borderId="36" xfId="1" applyFont="1" applyFill="1" applyBorder="1" applyAlignment="1">
      <alignment horizontal="center" vertical="center" wrapText="1"/>
    </xf>
    <xf numFmtId="0" fontId="21" fillId="33" borderId="0" xfId="1" applyFont="1" applyFill="1" applyBorder="1" applyAlignment="1">
      <alignment horizontal="center" vertical="center"/>
    </xf>
    <xf numFmtId="0" fontId="21" fillId="33" borderId="0" xfId="1" applyFont="1" applyFill="1" applyBorder="1" applyAlignment="1">
      <alignment horizontal="left" vertical="center"/>
    </xf>
    <xf numFmtId="0" fontId="21" fillId="33" borderId="0" xfId="1" applyFont="1" applyFill="1" applyBorder="1" applyAlignment="1">
      <alignment horizontal="left" vertical="center"/>
    </xf>
    <xf numFmtId="0" fontId="21" fillId="33" borderId="33" xfId="1" applyFont="1" applyFill="1" applyBorder="1" applyAlignment="1">
      <alignment horizontal="left" vertical="center"/>
    </xf>
    <xf numFmtId="0" fontId="21" fillId="33" borderId="33" xfId="1" applyFont="1" applyFill="1" applyBorder="1" applyAlignment="1">
      <alignment horizontal="left" vertical="center"/>
    </xf>
    <xf numFmtId="0" fontId="21" fillId="33" borderId="32" xfId="1" quotePrefix="1" applyFont="1" applyFill="1" applyBorder="1" applyAlignment="1">
      <alignment horizontal="center" vertical="center"/>
    </xf>
    <xf numFmtId="0" fontId="21" fillId="33" borderId="28" xfId="1" applyFont="1" applyFill="1" applyBorder="1" applyAlignment="1">
      <alignment horizontal="center" vertical="center"/>
    </xf>
    <xf numFmtId="0" fontId="21" fillId="33" borderId="29" xfId="1" applyFont="1" applyFill="1" applyBorder="1" applyAlignment="1">
      <alignment horizontal="center" vertical="center"/>
    </xf>
    <xf numFmtId="0" fontId="21" fillId="33" borderId="30" xfId="1" applyFont="1" applyFill="1" applyBorder="1" applyAlignment="1">
      <alignment horizontal="center" vertical="center"/>
    </xf>
    <xf numFmtId="0" fontId="25" fillId="40" borderId="34" xfId="1" applyFont="1" applyFill="1" applyBorder="1" applyAlignment="1">
      <alignment horizontal="center" vertical="center"/>
    </xf>
    <xf numFmtId="0" fontId="25" fillId="40" borderId="35" xfId="1" applyFont="1" applyFill="1" applyBorder="1" applyAlignment="1">
      <alignment horizontal="center" vertical="center"/>
    </xf>
    <xf numFmtId="0" fontId="25" fillId="40" borderId="36" xfId="1" applyFont="1" applyFill="1" applyBorder="1" applyAlignment="1">
      <alignment horizontal="center" vertical="center"/>
    </xf>
    <xf numFmtId="0" fontId="25" fillId="33" borderId="0" xfId="1" applyFont="1" applyFill="1" applyBorder="1" applyAlignment="1">
      <alignment horizontal="center" vertical="center"/>
    </xf>
    <xf numFmtId="0" fontId="35" fillId="33" borderId="0" xfId="1" applyFont="1" applyFill="1" applyAlignment="1">
      <alignment horizontal="center" vertical="center" wrapText="1"/>
    </xf>
    <xf numFmtId="0" fontId="35" fillId="40" borderId="24" xfId="1" applyFont="1" applyFill="1" applyBorder="1" applyAlignment="1">
      <alignment horizontal="center" vertical="center"/>
    </xf>
    <xf numFmtId="0" fontId="35" fillId="40" borderId="25" xfId="1" applyFont="1" applyFill="1" applyBorder="1" applyAlignment="1">
      <alignment horizontal="center" vertical="center"/>
    </xf>
    <xf numFmtId="0" fontId="35" fillId="40" borderId="26" xfId="1" applyFont="1" applyFill="1" applyBorder="1" applyAlignment="1">
      <alignment horizontal="center" vertical="center"/>
    </xf>
    <xf numFmtId="0" fontId="35" fillId="40" borderId="28" xfId="1" applyFont="1" applyFill="1" applyBorder="1" applyAlignment="1">
      <alignment horizontal="center" vertical="center"/>
    </xf>
    <xf numFmtId="0" fontId="35" fillId="40" borderId="29" xfId="1" applyFont="1" applyFill="1" applyBorder="1" applyAlignment="1">
      <alignment horizontal="center" vertical="center"/>
    </xf>
    <xf numFmtId="0" fontId="35" fillId="40" borderId="30" xfId="1" applyFont="1" applyFill="1" applyBorder="1" applyAlignment="1">
      <alignment horizontal="center" vertical="center"/>
    </xf>
    <xf numFmtId="0" fontId="25" fillId="33" borderId="0" xfId="1" applyFont="1" applyFill="1" applyAlignment="1">
      <alignment vertical="center"/>
    </xf>
  </cellXfs>
  <cellStyles count="3005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Colore 1 10" xfId="12"/>
    <cellStyle name="20% - Colore 1 11" xfId="13"/>
    <cellStyle name="20% - Colore 1 12" xfId="14"/>
    <cellStyle name="20% - Colore 1 13" xfId="15"/>
    <cellStyle name="20% - Colore 1 14" xfId="16"/>
    <cellStyle name="20% - Colore 1 15" xfId="17"/>
    <cellStyle name="20% - Colore 1 15 2" xfId="18"/>
    <cellStyle name="20% - Colore 1 15 3" xfId="19"/>
    <cellStyle name="20% - Colore 1 16" xfId="20"/>
    <cellStyle name="20% - Colore 1 16 2" xfId="21"/>
    <cellStyle name="20% - Colore 1 16 3" xfId="22"/>
    <cellStyle name="20% - Colore 1 17" xfId="23"/>
    <cellStyle name="20% - Colore 1 17 2" xfId="24"/>
    <cellStyle name="20% - Colore 1 17 3" xfId="25"/>
    <cellStyle name="20% - Colore 1 18" xfId="26"/>
    <cellStyle name="20% - Colore 1 18 2" xfId="27"/>
    <cellStyle name="20% - Colore 1 18 3" xfId="28"/>
    <cellStyle name="20% - Colore 1 19" xfId="29"/>
    <cellStyle name="20% - Colore 1 19 2" xfId="30"/>
    <cellStyle name="20% - Colore 1 19 3" xfId="31"/>
    <cellStyle name="20% - Colore 1 2" xfId="32"/>
    <cellStyle name="20% - Colore 1 2 2" xfId="33"/>
    <cellStyle name="20% - Colore 1 2 2 2" xfId="34"/>
    <cellStyle name="20% - Colore 1 2 3" xfId="35"/>
    <cellStyle name="20% - Colore 1 2 3 2" xfId="36"/>
    <cellStyle name="20% - Colore 1 20" xfId="37"/>
    <cellStyle name="20% - Colore 1 20 2" xfId="38"/>
    <cellStyle name="20% - Colore 1 20 3" xfId="39"/>
    <cellStyle name="20% - Colore 1 21" xfId="40"/>
    <cellStyle name="20% - Colore 1 21 2" xfId="41"/>
    <cellStyle name="20% - Colore 1 22" xfId="42"/>
    <cellStyle name="20% - Colore 1 22 2" xfId="43"/>
    <cellStyle name="20% - Colore 1 23" xfId="44"/>
    <cellStyle name="20% - Colore 1 23 2" xfId="45"/>
    <cellStyle name="20% - Colore 1 24" xfId="46"/>
    <cellStyle name="20% - Colore 1 24 2" xfId="47"/>
    <cellStyle name="20% - Colore 1 25" xfId="48"/>
    <cellStyle name="20% - Colore 1 25 2" xfId="49"/>
    <cellStyle name="20% - Colore 1 26" xfId="50"/>
    <cellStyle name="20% - Colore 1 26 2" xfId="51"/>
    <cellStyle name="20% - Colore 1 27" xfId="52"/>
    <cellStyle name="20% - Colore 1 27 2" xfId="53"/>
    <cellStyle name="20% - Colore 1 28" xfId="54"/>
    <cellStyle name="20% - Colore 1 28 2" xfId="55"/>
    <cellStyle name="20% - Colore 1 29" xfId="56"/>
    <cellStyle name="20% - Colore 1 29 2" xfId="57"/>
    <cellStyle name="20% - Colore 1 3" xfId="58"/>
    <cellStyle name="20% - Colore 1 3 2" xfId="59"/>
    <cellStyle name="20% - Colore 1 3 3" xfId="60"/>
    <cellStyle name="20% - Colore 1 30" xfId="61"/>
    <cellStyle name="20% - Colore 1 30 2" xfId="62"/>
    <cellStyle name="20% - Colore 1 31" xfId="63"/>
    <cellStyle name="20% - Colore 1 31 2" xfId="64"/>
    <cellStyle name="20% - Colore 1 32" xfId="65"/>
    <cellStyle name="20% - Colore 1 32 2" xfId="66"/>
    <cellStyle name="20% - Colore 1 33" xfId="67"/>
    <cellStyle name="20% - Colore 1 34" xfId="68"/>
    <cellStyle name="20% - Colore 1 35" xfId="69"/>
    <cellStyle name="20% - Colore 1 36" xfId="70"/>
    <cellStyle name="20% - Colore 1 36 2" xfId="71"/>
    <cellStyle name="20% - Colore 1 37" xfId="72"/>
    <cellStyle name="20% - Colore 1 4" xfId="73"/>
    <cellStyle name="20% - Colore 1 4 2" xfId="74"/>
    <cellStyle name="20% - Colore 1 4 3" xfId="75"/>
    <cellStyle name="20% - Colore 1 5" xfId="76"/>
    <cellStyle name="20% - Colore 1 5 2" xfId="77"/>
    <cellStyle name="20% - Colore 1 5 3" xfId="78"/>
    <cellStyle name="20% - Colore 1 6" xfId="79"/>
    <cellStyle name="20% - Colore 1 6 2" xfId="80"/>
    <cellStyle name="20% - Colore 1 6 3" xfId="81"/>
    <cellStyle name="20% - Colore 1 7" xfId="82"/>
    <cellStyle name="20% - Colore 1 8" xfId="83"/>
    <cellStyle name="20% - Colore 1 9" xfId="84"/>
    <cellStyle name="20% - Colore 2 10" xfId="85"/>
    <cellStyle name="20% - Colore 2 11" xfId="86"/>
    <cellStyle name="20% - Colore 2 12" xfId="87"/>
    <cellStyle name="20% - Colore 2 13" xfId="88"/>
    <cellStyle name="20% - Colore 2 14" xfId="89"/>
    <cellStyle name="20% - Colore 2 15" xfId="90"/>
    <cellStyle name="20% - Colore 2 15 2" xfId="91"/>
    <cellStyle name="20% - Colore 2 15 3" xfId="92"/>
    <cellStyle name="20% - Colore 2 16" xfId="93"/>
    <cellStyle name="20% - Colore 2 16 2" xfId="94"/>
    <cellStyle name="20% - Colore 2 16 3" xfId="95"/>
    <cellStyle name="20% - Colore 2 17" xfId="96"/>
    <cellStyle name="20% - Colore 2 17 2" xfId="97"/>
    <cellStyle name="20% - Colore 2 17 3" xfId="98"/>
    <cellStyle name="20% - Colore 2 18" xfId="99"/>
    <cellStyle name="20% - Colore 2 18 2" xfId="100"/>
    <cellStyle name="20% - Colore 2 18 3" xfId="101"/>
    <cellStyle name="20% - Colore 2 19" xfId="102"/>
    <cellStyle name="20% - Colore 2 19 2" xfId="103"/>
    <cellStyle name="20% - Colore 2 19 3" xfId="104"/>
    <cellStyle name="20% - Colore 2 2" xfId="105"/>
    <cellStyle name="20% - Colore 2 2 2" xfId="106"/>
    <cellStyle name="20% - Colore 2 2 2 2" xfId="107"/>
    <cellStyle name="20% - Colore 2 2 3" xfId="108"/>
    <cellStyle name="20% - Colore 2 2 3 2" xfId="109"/>
    <cellStyle name="20% - Colore 2 20" xfId="110"/>
    <cellStyle name="20% - Colore 2 20 2" xfId="111"/>
    <cellStyle name="20% - Colore 2 20 3" xfId="112"/>
    <cellStyle name="20% - Colore 2 21" xfId="113"/>
    <cellStyle name="20% - Colore 2 21 2" xfId="114"/>
    <cellStyle name="20% - Colore 2 22" xfId="115"/>
    <cellStyle name="20% - Colore 2 22 2" xfId="116"/>
    <cellStyle name="20% - Colore 2 23" xfId="117"/>
    <cellStyle name="20% - Colore 2 23 2" xfId="118"/>
    <cellStyle name="20% - Colore 2 24" xfId="119"/>
    <cellStyle name="20% - Colore 2 24 2" xfId="120"/>
    <cellStyle name="20% - Colore 2 25" xfId="121"/>
    <cellStyle name="20% - Colore 2 25 2" xfId="122"/>
    <cellStyle name="20% - Colore 2 26" xfId="123"/>
    <cellStyle name="20% - Colore 2 26 2" xfId="124"/>
    <cellStyle name="20% - Colore 2 27" xfId="125"/>
    <cellStyle name="20% - Colore 2 27 2" xfId="126"/>
    <cellStyle name="20% - Colore 2 28" xfId="127"/>
    <cellStyle name="20% - Colore 2 28 2" xfId="128"/>
    <cellStyle name="20% - Colore 2 29" xfId="129"/>
    <cellStyle name="20% - Colore 2 29 2" xfId="130"/>
    <cellStyle name="20% - Colore 2 3" xfId="131"/>
    <cellStyle name="20% - Colore 2 3 2" xfId="132"/>
    <cellStyle name="20% - Colore 2 3 3" xfId="133"/>
    <cellStyle name="20% - Colore 2 30" xfId="134"/>
    <cellStyle name="20% - Colore 2 30 2" xfId="135"/>
    <cellStyle name="20% - Colore 2 31" xfId="136"/>
    <cellStyle name="20% - Colore 2 31 2" xfId="137"/>
    <cellStyle name="20% - Colore 2 32" xfId="138"/>
    <cellStyle name="20% - Colore 2 32 2" xfId="139"/>
    <cellStyle name="20% - Colore 2 33" xfId="140"/>
    <cellStyle name="20% - Colore 2 34" xfId="141"/>
    <cellStyle name="20% - Colore 2 35" xfId="142"/>
    <cellStyle name="20% - Colore 2 36" xfId="143"/>
    <cellStyle name="20% - Colore 2 36 2" xfId="144"/>
    <cellStyle name="20% - Colore 2 37" xfId="145"/>
    <cellStyle name="20% - Colore 2 4" xfId="146"/>
    <cellStyle name="20% - Colore 2 4 2" xfId="147"/>
    <cellStyle name="20% - Colore 2 4 3" xfId="148"/>
    <cellStyle name="20% - Colore 2 5" xfId="149"/>
    <cellStyle name="20% - Colore 2 5 2" xfId="150"/>
    <cellStyle name="20% - Colore 2 5 3" xfId="151"/>
    <cellStyle name="20% - Colore 2 6" xfId="152"/>
    <cellStyle name="20% - Colore 2 6 2" xfId="153"/>
    <cellStyle name="20% - Colore 2 6 3" xfId="154"/>
    <cellStyle name="20% - Colore 2 7" xfId="155"/>
    <cellStyle name="20% - Colore 2 8" xfId="156"/>
    <cellStyle name="20% - Colore 2 9" xfId="157"/>
    <cellStyle name="20% - Colore 3 10" xfId="158"/>
    <cellStyle name="20% - Colore 3 11" xfId="159"/>
    <cellStyle name="20% - Colore 3 12" xfId="160"/>
    <cellStyle name="20% - Colore 3 13" xfId="161"/>
    <cellStyle name="20% - Colore 3 14" xfId="162"/>
    <cellStyle name="20% - Colore 3 15" xfId="163"/>
    <cellStyle name="20% - Colore 3 15 2" xfId="164"/>
    <cellStyle name="20% - Colore 3 15 3" xfId="165"/>
    <cellStyle name="20% - Colore 3 16" xfId="166"/>
    <cellStyle name="20% - Colore 3 16 2" xfId="167"/>
    <cellStyle name="20% - Colore 3 16 3" xfId="168"/>
    <cellStyle name="20% - Colore 3 17" xfId="169"/>
    <cellStyle name="20% - Colore 3 17 2" xfId="170"/>
    <cellStyle name="20% - Colore 3 17 3" xfId="171"/>
    <cellStyle name="20% - Colore 3 18" xfId="172"/>
    <cellStyle name="20% - Colore 3 18 2" xfId="173"/>
    <cellStyle name="20% - Colore 3 18 3" xfId="174"/>
    <cellStyle name="20% - Colore 3 19" xfId="175"/>
    <cellStyle name="20% - Colore 3 19 2" xfId="176"/>
    <cellStyle name="20% - Colore 3 19 3" xfId="177"/>
    <cellStyle name="20% - Colore 3 2" xfId="178"/>
    <cellStyle name="20% - Colore 3 2 2" xfId="179"/>
    <cellStyle name="20% - Colore 3 2 2 2" xfId="180"/>
    <cellStyle name="20% - Colore 3 2 3" xfId="181"/>
    <cellStyle name="20% - Colore 3 2 3 2" xfId="182"/>
    <cellStyle name="20% - Colore 3 20" xfId="183"/>
    <cellStyle name="20% - Colore 3 20 2" xfId="184"/>
    <cellStyle name="20% - Colore 3 20 3" xfId="185"/>
    <cellStyle name="20% - Colore 3 21" xfId="186"/>
    <cellStyle name="20% - Colore 3 21 2" xfId="187"/>
    <cellStyle name="20% - Colore 3 22" xfId="188"/>
    <cellStyle name="20% - Colore 3 22 2" xfId="189"/>
    <cellStyle name="20% - Colore 3 23" xfId="190"/>
    <cellStyle name="20% - Colore 3 23 2" xfId="191"/>
    <cellStyle name="20% - Colore 3 24" xfId="192"/>
    <cellStyle name="20% - Colore 3 24 2" xfId="193"/>
    <cellStyle name="20% - Colore 3 25" xfId="194"/>
    <cellStyle name="20% - Colore 3 25 2" xfId="195"/>
    <cellStyle name="20% - Colore 3 26" xfId="196"/>
    <cellStyle name="20% - Colore 3 26 2" xfId="197"/>
    <cellStyle name="20% - Colore 3 27" xfId="198"/>
    <cellStyle name="20% - Colore 3 27 2" xfId="199"/>
    <cellStyle name="20% - Colore 3 28" xfId="200"/>
    <cellStyle name="20% - Colore 3 28 2" xfId="201"/>
    <cellStyle name="20% - Colore 3 29" xfId="202"/>
    <cellStyle name="20% - Colore 3 29 2" xfId="203"/>
    <cellStyle name="20% - Colore 3 3" xfId="204"/>
    <cellStyle name="20% - Colore 3 3 2" xfId="205"/>
    <cellStyle name="20% - Colore 3 3 3" xfId="206"/>
    <cellStyle name="20% - Colore 3 30" xfId="207"/>
    <cellStyle name="20% - Colore 3 30 2" xfId="208"/>
    <cellStyle name="20% - Colore 3 31" xfId="209"/>
    <cellStyle name="20% - Colore 3 31 2" xfId="210"/>
    <cellStyle name="20% - Colore 3 32" xfId="211"/>
    <cellStyle name="20% - Colore 3 32 2" xfId="212"/>
    <cellStyle name="20% - Colore 3 33" xfId="213"/>
    <cellStyle name="20% - Colore 3 34" xfId="214"/>
    <cellStyle name="20% - Colore 3 35" xfId="215"/>
    <cellStyle name="20% - Colore 3 36" xfId="216"/>
    <cellStyle name="20% - Colore 3 36 2" xfId="217"/>
    <cellStyle name="20% - Colore 3 37" xfId="218"/>
    <cellStyle name="20% - Colore 3 4" xfId="219"/>
    <cellStyle name="20% - Colore 3 4 2" xfId="220"/>
    <cellStyle name="20% - Colore 3 4 3" xfId="221"/>
    <cellStyle name="20% - Colore 3 5" xfId="222"/>
    <cellStyle name="20% - Colore 3 5 2" xfId="223"/>
    <cellStyle name="20% - Colore 3 5 3" xfId="224"/>
    <cellStyle name="20% - Colore 3 6" xfId="225"/>
    <cellStyle name="20% - Colore 3 6 2" xfId="226"/>
    <cellStyle name="20% - Colore 3 6 3" xfId="227"/>
    <cellStyle name="20% - Colore 3 7" xfId="228"/>
    <cellStyle name="20% - Colore 3 8" xfId="229"/>
    <cellStyle name="20% - Colore 3 9" xfId="230"/>
    <cellStyle name="20% - Colore 4 10" xfId="231"/>
    <cellStyle name="20% - Colore 4 11" xfId="232"/>
    <cellStyle name="20% - Colore 4 12" xfId="233"/>
    <cellStyle name="20% - Colore 4 13" xfId="234"/>
    <cellStyle name="20% - Colore 4 14" xfId="235"/>
    <cellStyle name="20% - Colore 4 15" xfId="236"/>
    <cellStyle name="20% - Colore 4 15 2" xfId="237"/>
    <cellStyle name="20% - Colore 4 15 3" xfId="238"/>
    <cellStyle name="20% - Colore 4 16" xfId="239"/>
    <cellStyle name="20% - Colore 4 16 2" xfId="240"/>
    <cellStyle name="20% - Colore 4 16 3" xfId="241"/>
    <cellStyle name="20% - Colore 4 17" xfId="242"/>
    <cellStyle name="20% - Colore 4 17 2" xfId="243"/>
    <cellStyle name="20% - Colore 4 17 3" xfId="244"/>
    <cellStyle name="20% - Colore 4 18" xfId="245"/>
    <cellStyle name="20% - Colore 4 18 2" xfId="246"/>
    <cellStyle name="20% - Colore 4 18 3" xfId="247"/>
    <cellStyle name="20% - Colore 4 19" xfId="248"/>
    <cellStyle name="20% - Colore 4 19 2" xfId="249"/>
    <cellStyle name="20% - Colore 4 19 3" xfId="250"/>
    <cellStyle name="20% - Colore 4 2" xfId="251"/>
    <cellStyle name="20% - Colore 4 2 2" xfId="252"/>
    <cellStyle name="20% - Colore 4 2 2 2" xfId="253"/>
    <cellStyle name="20% - Colore 4 2 3" xfId="254"/>
    <cellStyle name="20% - Colore 4 2 3 2" xfId="255"/>
    <cellStyle name="20% - Colore 4 20" xfId="256"/>
    <cellStyle name="20% - Colore 4 20 2" xfId="257"/>
    <cellStyle name="20% - Colore 4 20 3" xfId="258"/>
    <cellStyle name="20% - Colore 4 21" xfId="259"/>
    <cellStyle name="20% - Colore 4 21 2" xfId="260"/>
    <cellStyle name="20% - Colore 4 22" xfId="261"/>
    <cellStyle name="20% - Colore 4 22 2" xfId="262"/>
    <cellStyle name="20% - Colore 4 23" xfId="263"/>
    <cellStyle name="20% - Colore 4 23 2" xfId="264"/>
    <cellStyle name="20% - Colore 4 24" xfId="265"/>
    <cellStyle name="20% - Colore 4 24 2" xfId="266"/>
    <cellStyle name="20% - Colore 4 25" xfId="267"/>
    <cellStyle name="20% - Colore 4 25 2" xfId="268"/>
    <cellStyle name="20% - Colore 4 26" xfId="269"/>
    <cellStyle name="20% - Colore 4 26 2" xfId="270"/>
    <cellStyle name="20% - Colore 4 27" xfId="271"/>
    <cellStyle name="20% - Colore 4 27 2" xfId="272"/>
    <cellStyle name="20% - Colore 4 28" xfId="273"/>
    <cellStyle name="20% - Colore 4 28 2" xfId="274"/>
    <cellStyle name="20% - Colore 4 29" xfId="275"/>
    <cellStyle name="20% - Colore 4 29 2" xfId="276"/>
    <cellStyle name="20% - Colore 4 3" xfId="277"/>
    <cellStyle name="20% - Colore 4 3 2" xfId="278"/>
    <cellStyle name="20% - Colore 4 3 3" xfId="279"/>
    <cellStyle name="20% - Colore 4 30" xfId="280"/>
    <cellStyle name="20% - Colore 4 30 2" xfId="281"/>
    <cellStyle name="20% - Colore 4 31" xfId="282"/>
    <cellStyle name="20% - Colore 4 31 2" xfId="283"/>
    <cellStyle name="20% - Colore 4 32" xfId="284"/>
    <cellStyle name="20% - Colore 4 32 2" xfId="285"/>
    <cellStyle name="20% - Colore 4 33" xfId="286"/>
    <cellStyle name="20% - Colore 4 34" xfId="287"/>
    <cellStyle name="20% - Colore 4 35" xfId="288"/>
    <cellStyle name="20% - Colore 4 36" xfId="289"/>
    <cellStyle name="20% - Colore 4 36 2" xfId="290"/>
    <cellStyle name="20% - Colore 4 37" xfId="291"/>
    <cellStyle name="20% - Colore 4 4" xfId="292"/>
    <cellStyle name="20% - Colore 4 4 2" xfId="293"/>
    <cellStyle name="20% - Colore 4 4 3" xfId="294"/>
    <cellStyle name="20% - Colore 4 5" xfId="295"/>
    <cellStyle name="20% - Colore 4 5 2" xfId="296"/>
    <cellStyle name="20% - Colore 4 5 3" xfId="297"/>
    <cellStyle name="20% - Colore 4 6" xfId="298"/>
    <cellStyle name="20% - Colore 4 6 2" xfId="299"/>
    <cellStyle name="20% - Colore 4 6 3" xfId="300"/>
    <cellStyle name="20% - Colore 4 7" xfId="301"/>
    <cellStyle name="20% - Colore 4 8" xfId="302"/>
    <cellStyle name="20% - Colore 4 9" xfId="303"/>
    <cellStyle name="20% - Colore 5 10" xfId="304"/>
    <cellStyle name="20% - Colore 5 11" xfId="305"/>
    <cellStyle name="20% - Colore 5 12" xfId="306"/>
    <cellStyle name="20% - Colore 5 13" xfId="307"/>
    <cellStyle name="20% - Colore 5 14" xfId="308"/>
    <cellStyle name="20% - Colore 5 15" xfId="309"/>
    <cellStyle name="20% - Colore 5 15 2" xfId="310"/>
    <cellStyle name="20% - Colore 5 15 3" xfId="311"/>
    <cellStyle name="20% - Colore 5 16" xfId="312"/>
    <cellStyle name="20% - Colore 5 16 2" xfId="313"/>
    <cellStyle name="20% - Colore 5 16 3" xfId="314"/>
    <cellStyle name="20% - Colore 5 17" xfId="315"/>
    <cellStyle name="20% - Colore 5 17 2" xfId="316"/>
    <cellStyle name="20% - Colore 5 17 3" xfId="317"/>
    <cellStyle name="20% - Colore 5 18" xfId="318"/>
    <cellStyle name="20% - Colore 5 18 2" xfId="319"/>
    <cellStyle name="20% - Colore 5 18 3" xfId="320"/>
    <cellStyle name="20% - Colore 5 19" xfId="321"/>
    <cellStyle name="20% - Colore 5 19 2" xfId="322"/>
    <cellStyle name="20% - Colore 5 19 3" xfId="323"/>
    <cellStyle name="20% - Colore 5 2" xfId="324"/>
    <cellStyle name="20% - Colore 5 2 2" xfId="325"/>
    <cellStyle name="20% - Colore 5 2 2 2" xfId="326"/>
    <cellStyle name="20% - Colore 5 2 3" xfId="327"/>
    <cellStyle name="20% - Colore 5 2 3 2" xfId="328"/>
    <cellStyle name="20% - Colore 5 20" xfId="329"/>
    <cellStyle name="20% - Colore 5 20 2" xfId="330"/>
    <cellStyle name="20% - Colore 5 20 3" xfId="331"/>
    <cellStyle name="20% - Colore 5 21" xfId="332"/>
    <cellStyle name="20% - Colore 5 21 2" xfId="333"/>
    <cellStyle name="20% - Colore 5 22" xfId="334"/>
    <cellStyle name="20% - Colore 5 22 2" xfId="335"/>
    <cellStyle name="20% - Colore 5 23" xfId="336"/>
    <cellStyle name="20% - Colore 5 23 2" xfId="337"/>
    <cellStyle name="20% - Colore 5 24" xfId="338"/>
    <cellStyle name="20% - Colore 5 24 2" xfId="339"/>
    <cellStyle name="20% - Colore 5 25" xfId="340"/>
    <cellStyle name="20% - Colore 5 25 2" xfId="341"/>
    <cellStyle name="20% - Colore 5 26" xfId="342"/>
    <cellStyle name="20% - Colore 5 26 2" xfId="343"/>
    <cellStyle name="20% - Colore 5 27" xfId="344"/>
    <cellStyle name="20% - Colore 5 27 2" xfId="345"/>
    <cellStyle name="20% - Colore 5 28" xfId="346"/>
    <cellStyle name="20% - Colore 5 28 2" xfId="347"/>
    <cellStyle name="20% - Colore 5 29" xfId="348"/>
    <cellStyle name="20% - Colore 5 29 2" xfId="349"/>
    <cellStyle name="20% - Colore 5 3" xfId="350"/>
    <cellStyle name="20% - Colore 5 3 2" xfId="351"/>
    <cellStyle name="20% - Colore 5 3 3" xfId="352"/>
    <cellStyle name="20% - Colore 5 30" xfId="353"/>
    <cellStyle name="20% - Colore 5 30 2" xfId="354"/>
    <cellStyle name="20% - Colore 5 31" xfId="355"/>
    <cellStyle name="20% - Colore 5 31 2" xfId="356"/>
    <cellStyle name="20% - Colore 5 32" xfId="357"/>
    <cellStyle name="20% - Colore 5 32 2" xfId="358"/>
    <cellStyle name="20% - Colore 5 33" xfId="359"/>
    <cellStyle name="20% - Colore 5 34" xfId="360"/>
    <cellStyle name="20% - Colore 5 35" xfId="361"/>
    <cellStyle name="20% - Colore 5 36" xfId="362"/>
    <cellStyle name="20% - Colore 5 36 2" xfId="363"/>
    <cellStyle name="20% - Colore 5 37" xfId="364"/>
    <cellStyle name="20% - Colore 5 4" xfId="365"/>
    <cellStyle name="20% - Colore 5 4 2" xfId="366"/>
    <cellStyle name="20% - Colore 5 4 3" xfId="367"/>
    <cellStyle name="20% - Colore 5 5" xfId="368"/>
    <cellStyle name="20% - Colore 5 5 2" xfId="369"/>
    <cellStyle name="20% - Colore 5 5 3" xfId="370"/>
    <cellStyle name="20% - Colore 5 6" xfId="371"/>
    <cellStyle name="20% - Colore 5 6 2" xfId="372"/>
    <cellStyle name="20% - Colore 5 6 3" xfId="373"/>
    <cellStyle name="20% - Colore 5 7" xfId="374"/>
    <cellStyle name="20% - Colore 5 8" xfId="375"/>
    <cellStyle name="20% - Colore 5 9" xfId="376"/>
    <cellStyle name="20% - Colore 6 10" xfId="377"/>
    <cellStyle name="20% - Colore 6 11" xfId="378"/>
    <cellStyle name="20% - Colore 6 12" xfId="379"/>
    <cellStyle name="20% - Colore 6 13" xfId="380"/>
    <cellStyle name="20% - Colore 6 14" xfId="381"/>
    <cellStyle name="20% - Colore 6 15" xfId="382"/>
    <cellStyle name="20% - Colore 6 15 2" xfId="383"/>
    <cellStyle name="20% - Colore 6 15 3" xfId="384"/>
    <cellStyle name="20% - Colore 6 16" xfId="385"/>
    <cellStyle name="20% - Colore 6 16 2" xfId="386"/>
    <cellStyle name="20% - Colore 6 16 3" xfId="387"/>
    <cellStyle name="20% - Colore 6 17" xfId="388"/>
    <cellStyle name="20% - Colore 6 17 2" xfId="389"/>
    <cellStyle name="20% - Colore 6 17 3" xfId="390"/>
    <cellStyle name="20% - Colore 6 18" xfId="391"/>
    <cellStyle name="20% - Colore 6 18 2" xfId="392"/>
    <cellStyle name="20% - Colore 6 18 3" xfId="393"/>
    <cellStyle name="20% - Colore 6 19" xfId="394"/>
    <cellStyle name="20% - Colore 6 19 2" xfId="395"/>
    <cellStyle name="20% - Colore 6 19 3" xfId="396"/>
    <cellStyle name="20% - Colore 6 2" xfId="397"/>
    <cellStyle name="20% - Colore 6 2 2" xfId="398"/>
    <cellStyle name="20% - Colore 6 2 2 2" xfId="399"/>
    <cellStyle name="20% - Colore 6 2 3" xfId="400"/>
    <cellStyle name="20% - Colore 6 2 3 2" xfId="401"/>
    <cellStyle name="20% - Colore 6 20" xfId="402"/>
    <cellStyle name="20% - Colore 6 20 2" xfId="403"/>
    <cellStyle name="20% - Colore 6 20 3" xfId="404"/>
    <cellStyle name="20% - Colore 6 21" xfId="405"/>
    <cellStyle name="20% - Colore 6 21 2" xfId="406"/>
    <cellStyle name="20% - Colore 6 22" xfId="407"/>
    <cellStyle name="20% - Colore 6 22 2" xfId="408"/>
    <cellStyle name="20% - Colore 6 23" xfId="409"/>
    <cellStyle name="20% - Colore 6 23 2" xfId="410"/>
    <cellStyle name="20% - Colore 6 24" xfId="411"/>
    <cellStyle name="20% - Colore 6 24 2" xfId="412"/>
    <cellStyle name="20% - Colore 6 25" xfId="413"/>
    <cellStyle name="20% - Colore 6 25 2" xfId="414"/>
    <cellStyle name="20% - Colore 6 26" xfId="415"/>
    <cellStyle name="20% - Colore 6 26 2" xfId="416"/>
    <cellStyle name="20% - Colore 6 27" xfId="417"/>
    <cellStyle name="20% - Colore 6 27 2" xfId="418"/>
    <cellStyle name="20% - Colore 6 28" xfId="419"/>
    <cellStyle name="20% - Colore 6 28 2" xfId="420"/>
    <cellStyle name="20% - Colore 6 29" xfId="421"/>
    <cellStyle name="20% - Colore 6 29 2" xfId="422"/>
    <cellStyle name="20% - Colore 6 3" xfId="423"/>
    <cellStyle name="20% - Colore 6 3 2" xfId="424"/>
    <cellStyle name="20% - Colore 6 3 3" xfId="425"/>
    <cellStyle name="20% - Colore 6 30" xfId="426"/>
    <cellStyle name="20% - Colore 6 30 2" xfId="427"/>
    <cellStyle name="20% - Colore 6 31" xfId="428"/>
    <cellStyle name="20% - Colore 6 31 2" xfId="429"/>
    <cellStyle name="20% - Colore 6 32" xfId="430"/>
    <cellStyle name="20% - Colore 6 32 2" xfId="431"/>
    <cellStyle name="20% - Colore 6 33" xfId="432"/>
    <cellStyle name="20% - Colore 6 34" xfId="433"/>
    <cellStyle name="20% - Colore 6 35" xfId="434"/>
    <cellStyle name="20% - Colore 6 36" xfId="435"/>
    <cellStyle name="20% - Colore 6 36 2" xfId="436"/>
    <cellStyle name="20% - Colore 6 37" xfId="437"/>
    <cellStyle name="20% - Colore 6 4" xfId="438"/>
    <cellStyle name="20% - Colore 6 4 2" xfId="439"/>
    <cellStyle name="20% - Colore 6 4 3" xfId="440"/>
    <cellStyle name="20% - Colore 6 5" xfId="441"/>
    <cellStyle name="20% - Colore 6 5 2" xfId="442"/>
    <cellStyle name="20% - Colore 6 5 3" xfId="443"/>
    <cellStyle name="20% - Colore 6 6" xfId="444"/>
    <cellStyle name="20% - Colore 6 6 2" xfId="445"/>
    <cellStyle name="20% - Colore 6 6 3" xfId="446"/>
    <cellStyle name="20% - Colore 6 7" xfId="447"/>
    <cellStyle name="20% - Colore 6 8" xfId="448"/>
    <cellStyle name="20% - Colore 6 9" xfId="449"/>
    <cellStyle name="40% - Accent1" xfId="450"/>
    <cellStyle name="40% - Accent2" xfId="451"/>
    <cellStyle name="40% - Accent3" xfId="452"/>
    <cellStyle name="40% - Accent4" xfId="453"/>
    <cellStyle name="40% - Accent5" xfId="454"/>
    <cellStyle name="40% - Accent6" xfId="455"/>
    <cellStyle name="40% - Colore 1 10" xfId="456"/>
    <cellStyle name="40% - Colore 1 11" xfId="457"/>
    <cellStyle name="40% - Colore 1 12" xfId="458"/>
    <cellStyle name="40% - Colore 1 13" xfId="459"/>
    <cellStyle name="40% - Colore 1 14" xfId="460"/>
    <cellStyle name="40% - Colore 1 15" xfId="461"/>
    <cellStyle name="40% - Colore 1 15 2" xfId="462"/>
    <cellStyle name="40% - Colore 1 15 3" xfId="463"/>
    <cellStyle name="40% - Colore 1 16" xfId="464"/>
    <cellStyle name="40% - Colore 1 16 2" xfId="465"/>
    <cellStyle name="40% - Colore 1 16 3" xfId="466"/>
    <cellStyle name="40% - Colore 1 17" xfId="467"/>
    <cellStyle name="40% - Colore 1 17 2" xfId="468"/>
    <cellStyle name="40% - Colore 1 17 3" xfId="469"/>
    <cellStyle name="40% - Colore 1 18" xfId="470"/>
    <cellStyle name="40% - Colore 1 18 2" xfId="471"/>
    <cellStyle name="40% - Colore 1 18 3" xfId="472"/>
    <cellStyle name="40% - Colore 1 19" xfId="473"/>
    <cellStyle name="40% - Colore 1 19 2" xfId="474"/>
    <cellStyle name="40% - Colore 1 19 3" xfId="475"/>
    <cellStyle name="40% - Colore 1 2" xfId="476"/>
    <cellStyle name="40% - Colore 1 2 2" xfId="477"/>
    <cellStyle name="40% - Colore 1 2 2 2" xfId="478"/>
    <cellStyle name="40% - Colore 1 2 3" xfId="479"/>
    <cellStyle name="40% - Colore 1 2 3 2" xfId="480"/>
    <cellStyle name="40% - Colore 1 20" xfId="481"/>
    <cellStyle name="40% - Colore 1 20 2" xfId="482"/>
    <cellStyle name="40% - Colore 1 20 3" xfId="483"/>
    <cellStyle name="40% - Colore 1 21" xfId="484"/>
    <cellStyle name="40% - Colore 1 21 2" xfId="485"/>
    <cellStyle name="40% - Colore 1 22" xfId="486"/>
    <cellStyle name="40% - Colore 1 22 2" xfId="487"/>
    <cellStyle name="40% - Colore 1 23" xfId="488"/>
    <cellStyle name="40% - Colore 1 23 2" xfId="489"/>
    <cellStyle name="40% - Colore 1 24" xfId="490"/>
    <cellStyle name="40% - Colore 1 24 2" xfId="491"/>
    <cellStyle name="40% - Colore 1 25" xfId="492"/>
    <cellStyle name="40% - Colore 1 25 2" xfId="493"/>
    <cellStyle name="40% - Colore 1 26" xfId="494"/>
    <cellStyle name="40% - Colore 1 26 2" xfId="495"/>
    <cellStyle name="40% - Colore 1 27" xfId="496"/>
    <cellStyle name="40% - Colore 1 27 2" xfId="497"/>
    <cellStyle name="40% - Colore 1 28" xfId="498"/>
    <cellStyle name="40% - Colore 1 28 2" xfId="499"/>
    <cellStyle name="40% - Colore 1 29" xfId="500"/>
    <cellStyle name="40% - Colore 1 29 2" xfId="501"/>
    <cellStyle name="40% - Colore 1 3" xfId="502"/>
    <cellStyle name="40% - Colore 1 3 2" xfId="503"/>
    <cellStyle name="40% - Colore 1 3 3" xfId="504"/>
    <cellStyle name="40% - Colore 1 30" xfId="505"/>
    <cellStyle name="40% - Colore 1 30 2" xfId="506"/>
    <cellStyle name="40% - Colore 1 31" xfId="507"/>
    <cellStyle name="40% - Colore 1 31 2" xfId="508"/>
    <cellStyle name="40% - Colore 1 32" xfId="509"/>
    <cellStyle name="40% - Colore 1 32 2" xfId="510"/>
    <cellStyle name="40% - Colore 1 33" xfId="511"/>
    <cellStyle name="40% - Colore 1 34" xfId="512"/>
    <cellStyle name="40% - Colore 1 35" xfId="513"/>
    <cellStyle name="40% - Colore 1 36" xfId="514"/>
    <cellStyle name="40% - Colore 1 36 2" xfId="515"/>
    <cellStyle name="40% - Colore 1 37" xfId="516"/>
    <cellStyle name="40% - Colore 1 4" xfId="517"/>
    <cellStyle name="40% - Colore 1 4 2" xfId="518"/>
    <cellStyle name="40% - Colore 1 4 3" xfId="519"/>
    <cellStyle name="40% - Colore 1 5" xfId="520"/>
    <cellStyle name="40% - Colore 1 5 2" xfId="521"/>
    <cellStyle name="40% - Colore 1 5 3" xfId="522"/>
    <cellStyle name="40% - Colore 1 6" xfId="523"/>
    <cellStyle name="40% - Colore 1 6 2" xfId="524"/>
    <cellStyle name="40% - Colore 1 6 3" xfId="525"/>
    <cellStyle name="40% - Colore 1 7" xfId="526"/>
    <cellStyle name="40% - Colore 1 8" xfId="527"/>
    <cellStyle name="40% - Colore 1 9" xfId="528"/>
    <cellStyle name="40% - Colore 2 10" xfId="529"/>
    <cellStyle name="40% - Colore 2 11" xfId="530"/>
    <cellStyle name="40% - Colore 2 12" xfId="531"/>
    <cellStyle name="40% - Colore 2 13" xfId="532"/>
    <cellStyle name="40% - Colore 2 14" xfId="533"/>
    <cellStyle name="40% - Colore 2 15" xfId="534"/>
    <cellStyle name="40% - Colore 2 15 2" xfId="535"/>
    <cellStyle name="40% - Colore 2 15 3" xfId="536"/>
    <cellStyle name="40% - Colore 2 16" xfId="537"/>
    <cellStyle name="40% - Colore 2 16 2" xfId="538"/>
    <cellStyle name="40% - Colore 2 16 3" xfId="539"/>
    <cellStyle name="40% - Colore 2 17" xfId="540"/>
    <cellStyle name="40% - Colore 2 17 2" xfId="541"/>
    <cellStyle name="40% - Colore 2 17 3" xfId="542"/>
    <cellStyle name="40% - Colore 2 18" xfId="543"/>
    <cellStyle name="40% - Colore 2 18 2" xfId="544"/>
    <cellStyle name="40% - Colore 2 18 3" xfId="545"/>
    <cellStyle name="40% - Colore 2 19" xfId="546"/>
    <cellStyle name="40% - Colore 2 19 2" xfId="547"/>
    <cellStyle name="40% - Colore 2 19 3" xfId="548"/>
    <cellStyle name="40% - Colore 2 2" xfId="549"/>
    <cellStyle name="40% - Colore 2 2 2" xfId="550"/>
    <cellStyle name="40% - Colore 2 2 2 2" xfId="551"/>
    <cellStyle name="40% - Colore 2 2 3" xfId="552"/>
    <cellStyle name="40% - Colore 2 2 3 2" xfId="553"/>
    <cellStyle name="40% - Colore 2 20" xfId="554"/>
    <cellStyle name="40% - Colore 2 20 2" xfId="555"/>
    <cellStyle name="40% - Colore 2 20 3" xfId="556"/>
    <cellStyle name="40% - Colore 2 21" xfId="557"/>
    <cellStyle name="40% - Colore 2 21 2" xfId="558"/>
    <cellStyle name="40% - Colore 2 22" xfId="559"/>
    <cellStyle name="40% - Colore 2 22 2" xfId="560"/>
    <cellStyle name="40% - Colore 2 23" xfId="561"/>
    <cellStyle name="40% - Colore 2 23 2" xfId="562"/>
    <cellStyle name="40% - Colore 2 24" xfId="563"/>
    <cellStyle name="40% - Colore 2 24 2" xfId="564"/>
    <cellStyle name="40% - Colore 2 25" xfId="565"/>
    <cellStyle name="40% - Colore 2 25 2" xfId="566"/>
    <cellStyle name="40% - Colore 2 26" xfId="567"/>
    <cellStyle name="40% - Colore 2 26 2" xfId="568"/>
    <cellStyle name="40% - Colore 2 27" xfId="569"/>
    <cellStyle name="40% - Colore 2 27 2" xfId="570"/>
    <cellStyle name="40% - Colore 2 28" xfId="571"/>
    <cellStyle name="40% - Colore 2 28 2" xfId="572"/>
    <cellStyle name="40% - Colore 2 29" xfId="573"/>
    <cellStyle name="40% - Colore 2 29 2" xfId="574"/>
    <cellStyle name="40% - Colore 2 3" xfId="575"/>
    <cellStyle name="40% - Colore 2 3 2" xfId="576"/>
    <cellStyle name="40% - Colore 2 3 3" xfId="577"/>
    <cellStyle name="40% - Colore 2 30" xfId="578"/>
    <cellStyle name="40% - Colore 2 30 2" xfId="579"/>
    <cellStyle name="40% - Colore 2 31" xfId="580"/>
    <cellStyle name="40% - Colore 2 31 2" xfId="581"/>
    <cellStyle name="40% - Colore 2 32" xfId="582"/>
    <cellStyle name="40% - Colore 2 32 2" xfId="583"/>
    <cellStyle name="40% - Colore 2 33" xfId="584"/>
    <cellStyle name="40% - Colore 2 34" xfId="585"/>
    <cellStyle name="40% - Colore 2 35" xfId="586"/>
    <cellStyle name="40% - Colore 2 36" xfId="587"/>
    <cellStyle name="40% - Colore 2 36 2" xfId="588"/>
    <cellStyle name="40% - Colore 2 37" xfId="589"/>
    <cellStyle name="40% - Colore 2 4" xfId="590"/>
    <cellStyle name="40% - Colore 2 4 2" xfId="591"/>
    <cellStyle name="40% - Colore 2 4 3" xfId="592"/>
    <cellStyle name="40% - Colore 2 5" xfId="593"/>
    <cellStyle name="40% - Colore 2 5 2" xfId="594"/>
    <cellStyle name="40% - Colore 2 5 3" xfId="595"/>
    <cellStyle name="40% - Colore 2 6" xfId="596"/>
    <cellStyle name="40% - Colore 2 6 2" xfId="597"/>
    <cellStyle name="40% - Colore 2 6 3" xfId="598"/>
    <cellStyle name="40% - Colore 2 7" xfId="599"/>
    <cellStyle name="40% - Colore 2 8" xfId="600"/>
    <cellStyle name="40% - Colore 2 9" xfId="601"/>
    <cellStyle name="40% - Colore 3 10" xfId="602"/>
    <cellStyle name="40% - Colore 3 11" xfId="603"/>
    <cellStyle name="40% - Colore 3 12" xfId="604"/>
    <cellStyle name="40% - Colore 3 13" xfId="605"/>
    <cellStyle name="40% - Colore 3 14" xfId="606"/>
    <cellStyle name="40% - Colore 3 15" xfId="607"/>
    <cellStyle name="40% - Colore 3 15 2" xfId="608"/>
    <cellStyle name="40% - Colore 3 15 3" xfId="609"/>
    <cellStyle name="40% - Colore 3 16" xfId="610"/>
    <cellStyle name="40% - Colore 3 16 2" xfId="611"/>
    <cellStyle name="40% - Colore 3 16 3" xfId="612"/>
    <cellStyle name="40% - Colore 3 17" xfId="613"/>
    <cellStyle name="40% - Colore 3 17 2" xfId="614"/>
    <cellStyle name="40% - Colore 3 17 3" xfId="615"/>
    <cellStyle name="40% - Colore 3 18" xfId="616"/>
    <cellStyle name="40% - Colore 3 18 2" xfId="617"/>
    <cellStyle name="40% - Colore 3 18 3" xfId="618"/>
    <cellStyle name="40% - Colore 3 19" xfId="619"/>
    <cellStyle name="40% - Colore 3 19 2" xfId="620"/>
    <cellStyle name="40% - Colore 3 19 3" xfId="621"/>
    <cellStyle name="40% - Colore 3 2" xfId="622"/>
    <cellStyle name="40% - Colore 3 2 2" xfId="623"/>
    <cellStyle name="40% - Colore 3 2 2 2" xfId="624"/>
    <cellStyle name="40% - Colore 3 2 3" xfId="625"/>
    <cellStyle name="40% - Colore 3 2 3 2" xfId="626"/>
    <cellStyle name="40% - Colore 3 20" xfId="627"/>
    <cellStyle name="40% - Colore 3 20 2" xfId="628"/>
    <cellStyle name="40% - Colore 3 20 3" xfId="629"/>
    <cellStyle name="40% - Colore 3 21" xfId="630"/>
    <cellStyle name="40% - Colore 3 21 2" xfId="631"/>
    <cellStyle name="40% - Colore 3 22" xfId="632"/>
    <cellStyle name="40% - Colore 3 22 2" xfId="633"/>
    <cellStyle name="40% - Colore 3 23" xfId="634"/>
    <cellStyle name="40% - Colore 3 23 2" xfId="635"/>
    <cellStyle name="40% - Colore 3 24" xfId="636"/>
    <cellStyle name="40% - Colore 3 24 2" xfId="637"/>
    <cellStyle name="40% - Colore 3 25" xfId="638"/>
    <cellStyle name="40% - Colore 3 25 2" xfId="639"/>
    <cellStyle name="40% - Colore 3 26" xfId="640"/>
    <cellStyle name="40% - Colore 3 26 2" xfId="641"/>
    <cellStyle name="40% - Colore 3 27" xfId="642"/>
    <cellStyle name="40% - Colore 3 27 2" xfId="643"/>
    <cellStyle name="40% - Colore 3 28" xfId="644"/>
    <cellStyle name="40% - Colore 3 28 2" xfId="645"/>
    <cellStyle name="40% - Colore 3 29" xfId="646"/>
    <cellStyle name="40% - Colore 3 29 2" xfId="647"/>
    <cellStyle name="40% - Colore 3 3" xfId="648"/>
    <cellStyle name="40% - Colore 3 3 2" xfId="649"/>
    <cellStyle name="40% - Colore 3 3 3" xfId="650"/>
    <cellStyle name="40% - Colore 3 30" xfId="651"/>
    <cellStyle name="40% - Colore 3 30 2" xfId="652"/>
    <cellStyle name="40% - Colore 3 31" xfId="653"/>
    <cellStyle name="40% - Colore 3 31 2" xfId="654"/>
    <cellStyle name="40% - Colore 3 32" xfId="655"/>
    <cellStyle name="40% - Colore 3 32 2" xfId="656"/>
    <cellStyle name="40% - Colore 3 33" xfId="657"/>
    <cellStyle name="40% - Colore 3 34" xfId="658"/>
    <cellStyle name="40% - Colore 3 35" xfId="659"/>
    <cellStyle name="40% - Colore 3 36" xfId="660"/>
    <cellStyle name="40% - Colore 3 36 2" xfId="661"/>
    <cellStyle name="40% - Colore 3 37" xfId="662"/>
    <cellStyle name="40% - Colore 3 4" xfId="663"/>
    <cellStyle name="40% - Colore 3 4 2" xfId="664"/>
    <cellStyle name="40% - Colore 3 4 3" xfId="665"/>
    <cellStyle name="40% - Colore 3 5" xfId="666"/>
    <cellStyle name="40% - Colore 3 5 2" xfId="667"/>
    <cellStyle name="40% - Colore 3 5 3" xfId="668"/>
    <cellStyle name="40% - Colore 3 6" xfId="669"/>
    <cellStyle name="40% - Colore 3 6 2" xfId="670"/>
    <cellStyle name="40% - Colore 3 6 3" xfId="671"/>
    <cellStyle name="40% - Colore 3 7" xfId="672"/>
    <cellStyle name="40% - Colore 3 8" xfId="673"/>
    <cellStyle name="40% - Colore 3 9" xfId="674"/>
    <cellStyle name="40% - Colore 4 10" xfId="675"/>
    <cellStyle name="40% - Colore 4 11" xfId="676"/>
    <cellStyle name="40% - Colore 4 12" xfId="677"/>
    <cellStyle name="40% - Colore 4 13" xfId="678"/>
    <cellStyle name="40% - Colore 4 14" xfId="679"/>
    <cellStyle name="40% - Colore 4 15" xfId="680"/>
    <cellStyle name="40% - Colore 4 15 2" xfId="681"/>
    <cellStyle name="40% - Colore 4 15 3" xfId="682"/>
    <cellStyle name="40% - Colore 4 16" xfId="683"/>
    <cellStyle name="40% - Colore 4 16 2" xfId="684"/>
    <cellStyle name="40% - Colore 4 16 3" xfId="685"/>
    <cellStyle name="40% - Colore 4 17" xfId="686"/>
    <cellStyle name="40% - Colore 4 17 2" xfId="687"/>
    <cellStyle name="40% - Colore 4 17 3" xfId="688"/>
    <cellStyle name="40% - Colore 4 18" xfId="689"/>
    <cellStyle name="40% - Colore 4 18 2" xfId="690"/>
    <cellStyle name="40% - Colore 4 18 3" xfId="691"/>
    <cellStyle name="40% - Colore 4 19" xfId="692"/>
    <cellStyle name="40% - Colore 4 19 2" xfId="693"/>
    <cellStyle name="40% - Colore 4 19 3" xfId="694"/>
    <cellStyle name="40% - Colore 4 2" xfId="695"/>
    <cellStyle name="40% - Colore 4 2 2" xfId="696"/>
    <cellStyle name="40% - Colore 4 2 2 2" xfId="697"/>
    <cellStyle name="40% - Colore 4 2 3" xfId="698"/>
    <cellStyle name="40% - Colore 4 2 3 2" xfId="699"/>
    <cellStyle name="40% - Colore 4 20" xfId="700"/>
    <cellStyle name="40% - Colore 4 20 2" xfId="701"/>
    <cellStyle name="40% - Colore 4 20 3" xfId="702"/>
    <cellStyle name="40% - Colore 4 21" xfId="703"/>
    <cellStyle name="40% - Colore 4 21 2" xfId="704"/>
    <cellStyle name="40% - Colore 4 22" xfId="705"/>
    <cellStyle name="40% - Colore 4 22 2" xfId="706"/>
    <cellStyle name="40% - Colore 4 23" xfId="707"/>
    <cellStyle name="40% - Colore 4 23 2" xfId="708"/>
    <cellStyle name="40% - Colore 4 24" xfId="709"/>
    <cellStyle name="40% - Colore 4 24 2" xfId="710"/>
    <cellStyle name="40% - Colore 4 25" xfId="711"/>
    <cellStyle name="40% - Colore 4 25 2" xfId="712"/>
    <cellStyle name="40% - Colore 4 26" xfId="713"/>
    <cellStyle name="40% - Colore 4 26 2" xfId="714"/>
    <cellStyle name="40% - Colore 4 27" xfId="715"/>
    <cellStyle name="40% - Colore 4 27 2" xfId="716"/>
    <cellStyle name="40% - Colore 4 28" xfId="717"/>
    <cellStyle name="40% - Colore 4 28 2" xfId="718"/>
    <cellStyle name="40% - Colore 4 29" xfId="719"/>
    <cellStyle name="40% - Colore 4 29 2" xfId="720"/>
    <cellStyle name="40% - Colore 4 3" xfId="721"/>
    <cellStyle name="40% - Colore 4 3 2" xfId="722"/>
    <cellStyle name="40% - Colore 4 3 3" xfId="723"/>
    <cellStyle name="40% - Colore 4 30" xfId="724"/>
    <cellStyle name="40% - Colore 4 30 2" xfId="725"/>
    <cellStyle name="40% - Colore 4 31" xfId="726"/>
    <cellStyle name="40% - Colore 4 31 2" xfId="727"/>
    <cellStyle name="40% - Colore 4 32" xfId="728"/>
    <cellStyle name="40% - Colore 4 32 2" xfId="729"/>
    <cellStyle name="40% - Colore 4 33" xfId="730"/>
    <cellStyle name="40% - Colore 4 34" xfId="731"/>
    <cellStyle name="40% - Colore 4 35" xfId="732"/>
    <cellStyle name="40% - Colore 4 36" xfId="733"/>
    <cellStyle name="40% - Colore 4 36 2" xfId="734"/>
    <cellStyle name="40% - Colore 4 37" xfId="735"/>
    <cellStyle name="40% - Colore 4 4" xfId="736"/>
    <cellStyle name="40% - Colore 4 4 2" xfId="737"/>
    <cellStyle name="40% - Colore 4 4 3" xfId="738"/>
    <cellStyle name="40% - Colore 4 5" xfId="739"/>
    <cellStyle name="40% - Colore 4 5 2" xfId="740"/>
    <cellStyle name="40% - Colore 4 5 3" xfId="741"/>
    <cellStyle name="40% - Colore 4 6" xfId="742"/>
    <cellStyle name="40% - Colore 4 6 2" xfId="743"/>
    <cellStyle name="40% - Colore 4 6 3" xfId="744"/>
    <cellStyle name="40% - Colore 4 7" xfId="745"/>
    <cellStyle name="40% - Colore 4 8" xfId="746"/>
    <cellStyle name="40% - Colore 4 9" xfId="747"/>
    <cellStyle name="40% - Colore 5 10" xfId="748"/>
    <cellStyle name="40% - Colore 5 11" xfId="749"/>
    <cellStyle name="40% - Colore 5 12" xfId="750"/>
    <cellStyle name="40% - Colore 5 13" xfId="751"/>
    <cellStyle name="40% - Colore 5 14" xfId="752"/>
    <cellStyle name="40% - Colore 5 15" xfId="753"/>
    <cellStyle name="40% - Colore 5 15 2" xfId="754"/>
    <cellStyle name="40% - Colore 5 15 3" xfId="755"/>
    <cellStyle name="40% - Colore 5 16" xfId="756"/>
    <cellStyle name="40% - Colore 5 16 2" xfId="757"/>
    <cellStyle name="40% - Colore 5 16 3" xfId="758"/>
    <cellStyle name="40% - Colore 5 17" xfId="759"/>
    <cellStyle name="40% - Colore 5 17 2" xfId="760"/>
    <cellStyle name="40% - Colore 5 17 3" xfId="761"/>
    <cellStyle name="40% - Colore 5 18" xfId="762"/>
    <cellStyle name="40% - Colore 5 18 2" xfId="763"/>
    <cellStyle name="40% - Colore 5 18 3" xfId="764"/>
    <cellStyle name="40% - Colore 5 19" xfId="765"/>
    <cellStyle name="40% - Colore 5 19 2" xfId="766"/>
    <cellStyle name="40% - Colore 5 19 3" xfId="767"/>
    <cellStyle name="40% - Colore 5 2" xfId="768"/>
    <cellStyle name="40% - Colore 5 2 2" xfId="769"/>
    <cellStyle name="40% - Colore 5 2 2 2" xfId="770"/>
    <cellStyle name="40% - Colore 5 2 3" xfId="771"/>
    <cellStyle name="40% - Colore 5 2 3 2" xfId="772"/>
    <cellStyle name="40% - Colore 5 20" xfId="773"/>
    <cellStyle name="40% - Colore 5 20 2" xfId="774"/>
    <cellStyle name="40% - Colore 5 20 3" xfId="775"/>
    <cellStyle name="40% - Colore 5 21" xfId="776"/>
    <cellStyle name="40% - Colore 5 21 2" xfId="777"/>
    <cellStyle name="40% - Colore 5 22" xfId="778"/>
    <cellStyle name="40% - Colore 5 22 2" xfId="779"/>
    <cellStyle name="40% - Colore 5 23" xfId="780"/>
    <cellStyle name="40% - Colore 5 23 2" xfId="781"/>
    <cellStyle name="40% - Colore 5 24" xfId="782"/>
    <cellStyle name="40% - Colore 5 24 2" xfId="783"/>
    <cellStyle name="40% - Colore 5 25" xfId="784"/>
    <cellStyle name="40% - Colore 5 25 2" xfId="785"/>
    <cellStyle name="40% - Colore 5 26" xfId="786"/>
    <cellStyle name="40% - Colore 5 26 2" xfId="787"/>
    <cellStyle name="40% - Colore 5 27" xfId="788"/>
    <cellStyle name="40% - Colore 5 27 2" xfId="789"/>
    <cellStyle name="40% - Colore 5 28" xfId="790"/>
    <cellStyle name="40% - Colore 5 28 2" xfId="791"/>
    <cellStyle name="40% - Colore 5 29" xfId="792"/>
    <cellStyle name="40% - Colore 5 29 2" xfId="793"/>
    <cellStyle name="40% - Colore 5 3" xfId="794"/>
    <cellStyle name="40% - Colore 5 3 2" xfId="795"/>
    <cellStyle name="40% - Colore 5 3 3" xfId="796"/>
    <cellStyle name="40% - Colore 5 30" xfId="797"/>
    <cellStyle name="40% - Colore 5 30 2" xfId="798"/>
    <cellStyle name="40% - Colore 5 31" xfId="799"/>
    <cellStyle name="40% - Colore 5 31 2" xfId="800"/>
    <cellStyle name="40% - Colore 5 32" xfId="801"/>
    <cellStyle name="40% - Colore 5 32 2" xfId="802"/>
    <cellStyle name="40% - Colore 5 33" xfId="803"/>
    <cellStyle name="40% - Colore 5 34" xfId="804"/>
    <cellStyle name="40% - Colore 5 35" xfId="805"/>
    <cellStyle name="40% - Colore 5 36" xfId="806"/>
    <cellStyle name="40% - Colore 5 36 2" xfId="807"/>
    <cellStyle name="40% - Colore 5 37" xfId="808"/>
    <cellStyle name="40% - Colore 5 4" xfId="809"/>
    <cellStyle name="40% - Colore 5 4 2" xfId="810"/>
    <cellStyle name="40% - Colore 5 4 3" xfId="811"/>
    <cellStyle name="40% - Colore 5 5" xfId="812"/>
    <cellStyle name="40% - Colore 5 5 2" xfId="813"/>
    <cellStyle name="40% - Colore 5 5 3" xfId="814"/>
    <cellStyle name="40% - Colore 5 6" xfId="815"/>
    <cellStyle name="40% - Colore 5 6 2" xfId="816"/>
    <cellStyle name="40% - Colore 5 6 3" xfId="817"/>
    <cellStyle name="40% - Colore 5 7" xfId="818"/>
    <cellStyle name="40% - Colore 5 8" xfId="819"/>
    <cellStyle name="40% - Colore 5 9" xfId="820"/>
    <cellStyle name="40% - Colore 6 10" xfId="821"/>
    <cellStyle name="40% - Colore 6 11" xfId="822"/>
    <cellStyle name="40% - Colore 6 12" xfId="823"/>
    <cellStyle name="40% - Colore 6 13" xfId="824"/>
    <cellStyle name="40% - Colore 6 14" xfId="825"/>
    <cellStyle name="40% - Colore 6 15" xfId="826"/>
    <cellStyle name="40% - Colore 6 15 2" xfId="827"/>
    <cellStyle name="40% - Colore 6 15 3" xfId="828"/>
    <cellStyle name="40% - Colore 6 16" xfId="829"/>
    <cellStyle name="40% - Colore 6 16 2" xfId="830"/>
    <cellStyle name="40% - Colore 6 16 3" xfId="831"/>
    <cellStyle name="40% - Colore 6 17" xfId="832"/>
    <cellStyle name="40% - Colore 6 17 2" xfId="833"/>
    <cellStyle name="40% - Colore 6 17 3" xfId="834"/>
    <cellStyle name="40% - Colore 6 18" xfId="835"/>
    <cellStyle name="40% - Colore 6 18 2" xfId="836"/>
    <cellStyle name="40% - Colore 6 18 3" xfId="837"/>
    <cellStyle name="40% - Colore 6 19" xfId="838"/>
    <cellStyle name="40% - Colore 6 19 2" xfId="839"/>
    <cellStyle name="40% - Colore 6 19 3" xfId="840"/>
    <cellStyle name="40% - Colore 6 2" xfId="841"/>
    <cellStyle name="40% - Colore 6 2 2" xfId="842"/>
    <cellStyle name="40% - Colore 6 2 2 2" xfId="843"/>
    <cellStyle name="40% - Colore 6 2 3" xfId="844"/>
    <cellStyle name="40% - Colore 6 2 3 2" xfId="845"/>
    <cellStyle name="40% - Colore 6 20" xfId="846"/>
    <cellStyle name="40% - Colore 6 20 2" xfId="847"/>
    <cellStyle name="40% - Colore 6 20 3" xfId="848"/>
    <cellStyle name="40% - Colore 6 21" xfId="849"/>
    <cellStyle name="40% - Colore 6 21 2" xfId="850"/>
    <cellStyle name="40% - Colore 6 22" xfId="851"/>
    <cellStyle name="40% - Colore 6 22 2" xfId="852"/>
    <cellStyle name="40% - Colore 6 23" xfId="853"/>
    <cellStyle name="40% - Colore 6 23 2" xfId="854"/>
    <cellStyle name="40% - Colore 6 24" xfId="855"/>
    <cellStyle name="40% - Colore 6 24 2" xfId="856"/>
    <cellStyle name="40% - Colore 6 25" xfId="857"/>
    <cellStyle name="40% - Colore 6 25 2" xfId="858"/>
    <cellStyle name="40% - Colore 6 26" xfId="859"/>
    <cellStyle name="40% - Colore 6 26 2" xfId="860"/>
    <cellStyle name="40% - Colore 6 27" xfId="861"/>
    <cellStyle name="40% - Colore 6 27 2" xfId="862"/>
    <cellStyle name="40% - Colore 6 28" xfId="863"/>
    <cellStyle name="40% - Colore 6 28 2" xfId="864"/>
    <cellStyle name="40% - Colore 6 29" xfId="865"/>
    <cellStyle name="40% - Colore 6 29 2" xfId="866"/>
    <cellStyle name="40% - Colore 6 3" xfId="867"/>
    <cellStyle name="40% - Colore 6 3 2" xfId="868"/>
    <cellStyle name="40% - Colore 6 3 3" xfId="869"/>
    <cellStyle name="40% - Colore 6 30" xfId="870"/>
    <cellStyle name="40% - Colore 6 30 2" xfId="871"/>
    <cellStyle name="40% - Colore 6 31" xfId="872"/>
    <cellStyle name="40% - Colore 6 31 2" xfId="873"/>
    <cellStyle name="40% - Colore 6 32" xfId="874"/>
    <cellStyle name="40% - Colore 6 32 2" xfId="875"/>
    <cellStyle name="40% - Colore 6 33" xfId="876"/>
    <cellStyle name="40% - Colore 6 34" xfId="877"/>
    <cellStyle name="40% - Colore 6 35" xfId="878"/>
    <cellStyle name="40% - Colore 6 36" xfId="879"/>
    <cellStyle name="40% - Colore 6 36 2" xfId="880"/>
    <cellStyle name="40% - Colore 6 37" xfId="881"/>
    <cellStyle name="40% - Colore 6 4" xfId="882"/>
    <cellStyle name="40% - Colore 6 4 2" xfId="883"/>
    <cellStyle name="40% - Colore 6 4 3" xfId="884"/>
    <cellStyle name="40% - Colore 6 5" xfId="885"/>
    <cellStyle name="40% - Colore 6 5 2" xfId="886"/>
    <cellStyle name="40% - Colore 6 5 3" xfId="887"/>
    <cellStyle name="40% - Colore 6 6" xfId="888"/>
    <cellStyle name="40% - Colore 6 6 2" xfId="889"/>
    <cellStyle name="40% - Colore 6 6 3" xfId="890"/>
    <cellStyle name="40% - Colore 6 7" xfId="891"/>
    <cellStyle name="40% - Colore 6 8" xfId="892"/>
    <cellStyle name="40% - Colore 6 9" xfId="893"/>
    <cellStyle name="60% - Accent1" xfId="894"/>
    <cellStyle name="60% - Accent2" xfId="895"/>
    <cellStyle name="60% - Accent3" xfId="896"/>
    <cellStyle name="60% - Accent4" xfId="897"/>
    <cellStyle name="60% - Accent5" xfId="898"/>
    <cellStyle name="60% - Accent6" xfId="899"/>
    <cellStyle name="60% - Colore 1 10" xfId="900"/>
    <cellStyle name="60% - Colore 1 11" xfId="901"/>
    <cellStyle name="60% - Colore 1 12" xfId="902"/>
    <cellStyle name="60% - Colore 1 13" xfId="903"/>
    <cellStyle name="60% - Colore 1 14" xfId="904"/>
    <cellStyle name="60% - Colore 1 15" xfId="905"/>
    <cellStyle name="60% - Colore 1 15 2" xfId="906"/>
    <cellStyle name="60% - Colore 1 15 3" xfId="907"/>
    <cellStyle name="60% - Colore 1 16" xfId="908"/>
    <cellStyle name="60% - Colore 1 16 2" xfId="909"/>
    <cellStyle name="60% - Colore 1 16 3" xfId="910"/>
    <cellStyle name="60% - Colore 1 17" xfId="911"/>
    <cellStyle name="60% - Colore 1 17 2" xfId="912"/>
    <cellStyle name="60% - Colore 1 17 3" xfId="913"/>
    <cellStyle name="60% - Colore 1 18" xfId="914"/>
    <cellStyle name="60% - Colore 1 18 2" xfId="915"/>
    <cellStyle name="60% - Colore 1 18 3" xfId="916"/>
    <cellStyle name="60% - Colore 1 19" xfId="917"/>
    <cellStyle name="60% - Colore 1 19 2" xfId="918"/>
    <cellStyle name="60% - Colore 1 19 3" xfId="919"/>
    <cellStyle name="60% - Colore 1 2" xfId="920"/>
    <cellStyle name="60% - Colore 1 2 2" xfId="921"/>
    <cellStyle name="60% - Colore 1 2 3" xfId="922"/>
    <cellStyle name="60% - Colore 1 20" xfId="923"/>
    <cellStyle name="60% - Colore 1 20 2" xfId="924"/>
    <cellStyle name="60% - Colore 1 20 3" xfId="925"/>
    <cellStyle name="60% - Colore 1 21" xfId="926"/>
    <cellStyle name="60% - Colore 1 22" xfId="927"/>
    <cellStyle name="60% - Colore 1 23" xfId="928"/>
    <cellStyle name="60% - Colore 1 24" xfId="929"/>
    <cellStyle name="60% - Colore 1 25" xfId="930"/>
    <cellStyle name="60% - Colore 1 26" xfId="931"/>
    <cellStyle name="60% - Colore 1 27" xfId="932"/>
    <cellStyle name="60% - Colore 1 28" xfId="933"/>
    <cellStyle name="60% - Colore 1 29" xfId="934"/>
    <cellStyle name="60% - Colore 1 3" xfId="935"/>
    <cellStyle name="60% - Colore 1 3 2" xfId="936"/>
    <cellStyle name="60% - Colore 1 3 3" xfId="937"/>
    <cellStyle name="60% - Colore 1 30" xfId="938"/>
    <cellStyle name="60% - Colore 1 31" xfId="939"/>
    <cellStyle name="60% - Colore 1 32" xfId="940"/>
    <cellStyle name="60% - Colore 1 33" xfId="941"/>
    <cellStyle name="60% - Colore 1 36" xfId="942"/>
    <cellStyle name="60% - Colore 1 4" xfId="943"/>
    <cellStyle name="60% - Colore 1 4 2" xfId="944"/>
    <cellStyle name="60% - Colore 1 4 3" xfId="945"/>
    <cellStyle name="60% - Colore 1 5" xfId="946"/>
    <cellStyle name="60% - Colore 1 5 2" xfId="947"/>
    <cellStyle name="60% - Colore 1 5 3" xfId="948"/>
    <cellStyle name="60% - Colore 1 6" xfId="949"/>
    <cellStyle name="60% - Colore 1 6 2" xfId="950"/>
    <cellStyle name="60% - Colore 1 6 3" xfId="951"/>
    <cellStyle name="60% - Colore 1 7" xfId="952"/>
    <cellStyle name="60% - Colore 1 8" xfId="953"/>
    <cellStyle name="60% - Colore 1 9" xfId="954"/>
    <cellStyle name="60% - Colore 2 10" xfId="955"/>
    <cellStyle name="60% - Colore 2 11" xfId="956"/>
    <cellStyle name="60% - Colore 2 12" xfId="957"/>
    <cellStyle name="60% - Colore 2 13" xfId="958"/>
    <cellStyle name="60% - Colore 2 14" xfId="959"/>
    <cellStyle name="60% - Colore 2 15" xfId="960"/>
    <cellStyle name="60% - Colore 2 15 2" xfId="961"/>
    <cellStyle name="60% - Colore 2 15 3" xfId="962"/>
    <cellStyle name="60% - Colore 2 16" xfId="963"/>
    <cellStyle name="60% - Colore 2 16 2" xfId="964"/>
    <cellStyle name="60% - Colore 2 16 3" xfId="965"/>
    <cellStyle name="60% - Colore 2 17" xfId="966"/>
    <cellStyle name="60% - Colore 2 17 2" xfId="967"/>
    <cellStyle name="60% - Colore 2 17 3" xfId="968"/>
    <cellStyle name="60% - Colore 2 18" xfId="969"/>
    <cellStyle name="60% - Colore 2 18 2" xfId="970"/>
    <cellStyle name="60% - Colore 2 18 3" xfId="971"/>
    <cellStyle name="60% - Colore 2 19" xfId="972"/>
    <cellStyle name="60% - Colore 2 19 2" xfId="973"/>
    <cellStyle name="60% - Colore 2 19 3" xfId="974"/>
    <cellStyle name="60% - Colore 2 2" xfId="975"/>
    <cellStyle name="60% - Colore 2 2 2" xfId="976"/>
    <cellStyle name="60% - Colore 2 2 3" xfId="977"/>
    <cellStyle name="60% - Colore 2 20" xfId="978"/>
    <cellStyle name="60% - Colore 2 20 2" xfId="979"/>
    <cellStyle name="60% - Colore 2 20 3" xfId="980"/>
    <cellStyle name="60% - Colore 2 21" xfId="981"/>
    <cellStyle name="60% - Colore 2 22" xfId="982"/>
    <cellStyle name="60% - Colore 2 23" xfId="983"/>
    <cellStyle name="60% - Colore 2 24" xfId="984"/>
    <cellStyle name="60% - Colore 2 25" xfId="985"/>
    <cellStyle name="60% - Colore 2 26" xfId="986"/>
    <cellStyle name="60% - Colore 2 27" xfId="987"/>
    <cellStyle name="60% - Colore 2 28" xfId="988"/>
    <cellStyle name="60% - Colore 2 29" xfId="989"/>
    <cellStyle name="60% - Colore 2 3" xfId="990"/>
    <cellStyle name="60% - Colore 2 3 2" xfId="991"/>
    <cellStyle name="60% - Colore 2 3 3" xfId="992"/>
    <cellStyle name="60% - Colore 2 30" xfId="993"/>
    <cellStyle name="60% - Colore 2 31" xfId="994"/>
    <cellStyle name="60% - Colore 2 32" xfId="995"/>
    <cellStyle name="60% - Colore 2 33" xfId="996"/>
    <cellStyle name="60% - Colore 2 36" xfId="997"/>
    <cellStyle name="60% - Colore 2 4" xfId="998"/>
    <cellStyle name="60% - Colore 2 4 2" xfId="999"/>
    <cellStyle name="60% - Colore 2 4 3" xfId="1000"/>
    <cellStyle name="60% - Colore 2 5" xfId="1001"/>
    <cellStyle name="60% - Colore 2 5 2" xfId="1002"/>
    <cellStyle name="60% - Colore 2 5 3" xfId="1003"/>
    <cellStyle name="60% - Colore 2 6" xfId="1004"/>
    <cellStyle name="60% - Colore 2 6 2" xfId="1005"/>
    <cellStyle name="60% - Colore 2 6 3" xfId="1006"/>
    <cellStyle name="60% - Colore 2 7" xfId="1007"/>
    <cellStyle name="60% - Colore 2 8" xfId="1008"/>
    <cellStyle name="60% - Colore 2 9" xfId="1009"/>
    <cellStyle name="60% - Colore 3 10" xfId="1010"/>
    <cellStyle name="60% - Colore 3 11" xfId="1011"/>
    <cellStyle name="60% - Colore 3 12" xfId="1012"/>
    <cellStyle name="60% - Colore 3 13" xfId="1013"/>
    <cellStyle name="60% - Colore 3 14" xfId="1014"/>
    <cellStyle name="60% - Colore 3 15" xfId="1015"/>
    <cellStyle name="60% - Colore 3 15 2" xfId="1016"/>
    <cellStyle name="60% - Colore 3 15 3" xfId="1017"/>
    <cellStyle name="60% - Colore 3 16" xfId="1018"/>
    <cellStyle name="60% - Colore 3 16 2" xfId="1019"/>
    <cellStyle name="60% - Colore 3 16 3" xfId="1020"/>
    <cellStyle name="60% - Colore 3 17" xfId="1021"/>
    <cellStyle name="60% - Colore 3 17 2" xfId="1022"/>
    <cellStyle name="60% - Colore 3 17 3" xfId="1023"/>
    <cellStyle name="60% - Colore 3 18" xfId="1024"/>
    <cellStyle name="60% - Colore 3 18 2" xfId="1025"/>
    <cellStyle name="60% - Colore 3 18 3" xfId="1026"/>
    <cellStyle name="60% - Colore 3 19" xfId="1027"/>
    <cellStyle name="60% - Colore 3 19 2" xfId="1028"/>
    <cellStyle name="60% - Colore 3 19 3" xfId="1029"/>
    <cellStyle name="60% - Colore 3 2" xfId="1030"/>
    <cellStyle name="60% - Colore 3 2 2" xfId="1031"/>
    <cellStyle name="60% - Colore 3 2 3" xfId="1032"/>
    <cellStyle name="60% - Colore 3 20" xfId="1033"/>
    <cellStyle name="60% - Colore 3 20 2" xfId="1034"/>
    <cellStyle name="60% - Colore 3 20 3" xfId="1035"/>
    <cellStyle name="60% - Colore 3 21" xfId="1036"/>
    <cellStyle name="60% - Colore 3 22" xfId="1037"/>
    <cellStyle name="60% - Colore 3 23" xfId="1038"/>
    <cellStyle name="60% - Colore 3 24" xfId="1039"/>
    <cellStyle name="60% - Colore 3 25" xfId="1040"/>
    <cellStyle name="60% - Colore 3 26" xfId="1041"/>
    <cellStyle name="60% - Colore 3 27" xfId="1042"/>
    <cellStyle name="60% - Colore 3 28" xfId="1043"/>
    <cellStyle name="60% - Colore 3 29" xfId="1044"/>
    <cellStyle name="60% - Colore 3 3" xfId="1045"/>
    <cellStyle name="60% - Colore 3 3 2" xfId="1046"/>
    <cellStyle name="60% - Colore 3 3 3" xfId="1047"/>
    <cellStyle name="60% - Colore 3 30" xfId="1048"/>
    <cellStyle name="60% - Colore 3 31" xfId="1049"/>
    <cellStyle name="60% - Colore 3 32" xfId="1050"/>
    <cellStyle name="60% - Colore 3 33" xfId="1051"/>
    <cellStyle name="60% - Colore 3 36" xfId="1052"/>
    <cellStyle name="60% - Colore 3 4" xfId="1053"/>
    <cellStyle name="60% - Colore 3 4 2" xfId="1054"/>
    <cellStyle name="60% - Colore 3 4 3" xfId="1055"/>
    <cellStyle name="60% - Colore 3 5" xfId="1056"/>
    <cellStyle name="60% - Colore 3 5 2" xfId="1057"/>
    <cellStyle name="60% - Colore 3 5 3" xfId="1058"/>
    <cellStyle name="60% - Colore 3 6" xfId="1059"/>
    <cellStyle name="60% - Colore 3 6 2" xfId="1060"/>
    <cellStyle name="60% - Colore 3 6 3" xfId="1061"/>
    <cellStyle name="60% - Colore 3 7" xfId="1062"/>
    <cellStyle name="60% - Colore 3 8" xfId="1063"/>
    <cellStyle name="60% - Colore 3 9" xfId="1064"/>
    <cellStyle name="60% - Colore 4 10" xfId="1065"/>
    <cellStyle name="60% - Colore 4 11" xfId="1066"/>
    <cellStyle name="60% - Colore 4 12" xfId="1067"/>
    <cellStyle name="60% - Colore 4 13" xfId="1068"/>
    <cellStyle name="60% - Colore 4 14" xfId="1069"/>
    <cellStyle name="60% - Colore 4 15" xfId="1070"/>
    <cellStyle name="60% - Colore 4 15 2" xfId="1071"/>
    <cellStyle name="60% - Colore 4 15 3" xfId="1072"/>
    <cellStyle name="60% - Colore 4 16" xfId="1073"/>
    <cellStyle name="60% - Colore 4 16 2" xfId="1074"/>
    <cellStyle name="60% - Colore 4 16 3" xfId="1075"/>
    <cellStyle name="60% - Colore 4 17" xfId="1076"/>
    <cellStyle name="60% - Colore 4 17 2" xfId="1077"/>
    <cellStyle name="60% - Colore 4 17 3" xfId="1078"/>
    <cellStyle name="60% - Colore 4 18" xfId="1079"/>
    <cellStyle name="60% - Colore 4 18 2" xfId="1080"/>
    <cellStyle name="60% - Colore 4 18 3" xfId="1081"/>
    <cellStyle name="60% - Colore 4 19" xfId="1082"/>
    <cellStyle name="60% - Colore 4 19 2" xfId="1083"/>
    <cellStyle name="60% - Colore 4 19 3" xfId="1084"/>
    <cellStyle name="60% - Colore 4 2" xfId="1085"/>
    <cellStyle name="60% - Colore 4 2 2" xfId="1086"/>
    <cellStyle name="60% - Colore 4 2 3" xfId="1087"/>
    <cellStyle name="60% - Colore 4 20" xfId="1088"/>
    <cellStyle name="60% - Colore 4 20 2" xfId="1089"/>
    <cellStyle name="60% - Colore 4 20 3" xfId="1090"/>
    <cellStyle name="60% - Colore 4 21" xfId="1091"/>
    <cellStyle name="60% - Colore 4 22" xfId="1092"/>
    <cellStyle name="60% - Colore 4 23" xfId="1093"/>
    <cellStyle name="60% - Colore 4 24" xfId="1094"/>
    <cellStyle name="60% - Colore 4 25" xfId="1095"/>
    <cellStyle name="60% - Colore 4 26" xfId="1096"/>
    <cellStyle name="60% - Colore 4 27" xfId="1097"/>
    <cellStyle name="60% - Colore 4 28" xfId="1098"/>
    <cellStyle name="60% - Colore 4 29" xfId="1099"/>
    <cellStyle name="60% - Colore 4 3" xfId="1100"/>
    <cellStyle name="60% - Colore 4 3 2" xfId="1101"/>
    <cellStyle name="60% - Colore 4 3 3" xfId="1102"/>
    <cellStyle name="60% - Colore 4 30" xfId="1103"/>
    <cellStyle name="60% - Colore 4 31" xfId="1104"/>
    <cellStyle name="60% - Colore 4 32" xfId="1105"/>
    <cellStyle name="60% - Colore 4 33" xfId="1106"/>
    <cellStyle name="60% - Colore 4 36" xfId="1107"/>
    <cellStyle name="60% - Colore 4 4" xfId="1108"/>
    <cellStyle name="60% - Colore 4 4 2" xfId="1109"/>
    <cellStyle name="60% - Colore 4 4 3" xfId="1110"/>
    <cellStyle name="60% - Colore 4 5" xfId="1111"/>
    <cellStyle name="60% - Colore 4 5 2" xfId="1112"/>
    <cellStyle name="60% - Colore 4 5 3" xfId="1113"/>
    <cellStyle name="60% - Colore 4 6" xfId="1114"/>
    <cellStyle name="60% - Colore 4 6 2" xfId="1115"/>
    <cellStyle name="60% - Colore 4 6 3" xfId="1116"/>
    <cellStyle name="60% - Colore 4 7" xfId="1117"/>
    <cellStyle name="60% - Colore 4 8" xfId="1118"/>
    <cellStyle name="60% - Colore 4 9" xfId="1119"/>
    <cellStyle name="60% - Colore 5 10" xfId="1120"/>
    <cellStyle name="60% - Colore 5 11" xfId="1121"/>
    <cellStyle name="60% - Colore 5 12" xfId="1122"/>
    <cellStyle name="60% - Colore 5 13" xfId="1123"/>
    <cellStyle name="60% - Colore 5 14" xfId="1124"/>
    <cellStyle name="60% - Colore 5 15" xfId="1125"/>
    <cellStyle name="60% - Colore 5 15 2" xfId="1126"/>
    <cellStyle name="60% - Colore 5 15 3" xfId="1127"/>
    <cellStyle name="60% - Colore 5 16" xfId="1128"/>
    <cellStyle name="60% - Colore 5 16 2" xfId="1129"/>
    <cellStyle name="60% - Colore 5 16 3" xfId="1130"/>
    <cellStyle name="60% - Colore 5 17" xfId="1131"/>
    <cellStyle name="60% - Colore 5 17 2" xfId="1132"/>
    <cellStyle name="60% - Colore 5 17 3" xfId="1133"/>
    <cellStyle name="60% - Colore 5 18" xfId="1134"/>
    <cellStyle name="60% - Colore 5 18 2" xfId="1135"/>
    <cellStyle name="60% - Colore 5 18 3" xfId="1136"/>
    <cellStyle name="60% - Colore 5 19" xfId="1137"/>
    <cellStyle name="60% - Colore 5 19 2" xfId="1138"/>
    <cellStyle name="60% - Colore 5 19 3" xfId="1139"/>
    <cellStyle name="60% - Colore 5 2" xfId="1140"/>
    <cellStyle name="60% - Colore 5 2 2" xfId="1141"/>
    <cellStyle name="60% - Colore 5 2 3" xfId="1142"/>
    <cellStyle name="60% - Colore 5 20" xfId="1143"/>
    <cellStyle name="60% - Colore 5 20 2" xfId="1144"/>
    <cellStyle name="60% - Colore 5 20 3" xfId="1145"/>
    <cellStyle name="60% - Colore 5 21" xfId="1146"/>
    <cellStyle name="60% - Colore 5 22" xfId="1147"/>
    <cellStyle name="60% - Colore 5 23" xfId="1148"/>
    <cellStyle name="60% - Colore 5 24" xfId="1149"/>
    <cellStyle name="60% - Colore 5 25" xfId="1150"/>
    <cellStyle name="60% - Colore 5 26" xfId="1151"/>
    <cellStyle name="60% - Colore 5 27" xfId="1152"/>
    <cellStyle name="60% - Colore 5 28" xfId="1153"/>
    <cellStyle name="60% - Colore 5 29" xfId="1154"/>
    <cellStyle name="60% - Colore 5 3" xfId="1155"/>
    <cellStyle name="60% - Colore 5 3 2" xfId="1156"/>
    <cellStyle name="60% - Colore 5 3 3" xfId="1157"/>
    <cellStyle name="60% - Colore 5 30" xfId="1158"/>
    <cellStyle name="60% - Colore 5 31" xfId="1159"/>
    <cellStyle name="60% - Colore 5 32" xfId="1160"/>
    <cellStyle name="60% - Colore 5 33" xfId="1161"/>
    <cellStyle name="60% - Colore 5 36" xfId="1162"/>
    <cellStyle name="60% - Colore 5 4" xfId="1163"/>
    <cellStyle name="60% - Colore 5 4 2" xfId="1164"/>
    <cellStyle name="60% - Colore 5 4 3" xfId="1165"/>
    <cellStyle name="60% - Colore 5 5" xfId="1166"/>
    <cellStyle name="60% - Colore 5 5 2" xfId="1167"/>
    <cellStyle name="60% - Colore 5 5 3" xfId="1168"/>
    <cellStyle name="60% - Colore 5 6" xfId="1169"/>
    <cellStyle name="60% - Colore 5 6 2" xfId="1170"/>
    <cellStyle name="60% - Colore 5 6 3" xfId="1171"/>
    <cellStyle name="60% - Colore 5 7" xfId="1172"/>
    <cellStyle name="60% - Colore 5 8" xfId="1173"/>
    <cellStyle name="60% - Colore 5 9" xfId="1174"/>
    <cellStyle name="60% - Colore 6 10" xfId="1175"/>
    <cellStyle name="60% - Colore 6 11" xfId="1176"/>
    <cellStyle name="60% - Colore 6 12" xfId="1177"/>
    <cellStyle name="60% - Colore 6 13" xfId="1178"/>
    <cellStyle name="60% - Colore 6 14" xfId="1179"/>
    <cellStyle name="60% - Colore 6 15" xfId="1180"/>
    <cellStyle name="60% - Colore 6 15 2" xfId="1181"/>
    <cellStyle name="60% - Colore 6 15 3" xfId="1182"/>
    <cellStyle name="60% - Colore 6 16" xfId="1183"/>
    <cellStyle name="60% - Colore 6 16 2" xfId="1184"/>
    <cellStyle name="60% - Colore 6 16 3" xfId="1185"/>
    <cellStyle name="60% - Colore 6 17" xfId="1186"/>
    <cellStyle name="60% - Colore 6 17 2" xfId="1187"/>
    <cellStyle name="60% - Colore 6 17 3" xfId="1188"/>
    <cellStyle name="60% - Colore 6 18" xfId="1189"/>
    <cellStyle name="60% - Colore 6 18 2" xfId="1190"/>
    <cellStyle name="60% - Colore 6 18 3" xfId="1191"/>
    <cellStyle name="60% - Colore 6 19" xfId="1192"/>
    <cellStyle name="60% - Colore 6 19 2" xfId="1193"/>
    <cellStyle name="60% - Colore 6 19 3" xfId="1194"/>
    <cellStyle name="60% - Colore 6 2" xfId="1195"/>
    <cellStyle name="60% - Colore 6 2 2" xfId="1196"/>
    <cellStyle name="60% - Colore 6 2 3" xfId="1197"/>
    <cellStyle name="60% - Colore 6 20" xfId="1198"/>
    <cellStyle name="60% - Colore 6 20 2" xfId="1199"/>
    <cellStyle name="60% - Colore 6 20 3" xfId="1200"/>
    <cellStyle name="60% - Colore 6 21" xfId="1201"/>
    <cellStyle name="60% - Colore 6 22" xfId="1202"/>
    <cellStyle name="60% - Colore 6 23" xfId="1203"/>
    <cellStyle name="60% - Colore 6 24" xfId="1204"/>
    <cellStyle name="60% - Colore 6 25" xfId="1205"/>
    <cellStyle name="60% - Colore 6 26" xfId="1206"/>
    <cellStyle name="60% - Colore 6 27" xfId="1207"/>
    <cellStyle name="60% - Colore 6 28" xfId="1208"/>
    <cellStyle name="60% - Colore 6 29" xfId="1209"/>
    <cellStyle name="60% - Colore 6 3" xfId="1210"/>
    <cellStyle name="60% - Colore 6 3 2" xfId="1211"/>
    <cellStyle name="60% - Colore 6 3 3" xfId="1212"/>
    <cellStyle name="60% - Colore 6 30" xfId="1213"/>
    <cellStyle name="60% - Colore 6 31" xfId="1214"/>
    <cellStyle name="60% - Colore 6 32" xfId="1215"/>
    <cellStyle name="60% - Colore 6 33" xfId="1216"/>
    <cellStyle name="60% - Colore 6 36" xfId="1217"/>
    <cellStyle name="60% - Colore 6 4" xfId="1218"/>
    <cellStyle name="60% - Colore 6 4 2" xfId="1219"/>
    <cellStyle name="60% - Colore 6 4 3" xfId="1220"/>
    <cellStyle name="60% - Colore 6 5" xfId="1221"/>
    <cellStyle name="60% - Colore 6 5 2" xfId="1222"/>
    <cellStyle name="60% - Colore 6 5 3" xfId="1223"/>
    <cellStyle name="60% - Colore 6 6" xfId="1224"/>
    <cellStyle name="60% - Colore 6 6 2" xfId="1225"/>
    <cellStyle name="60% - Colore 6 6 3" xfId="1226"/>
    <cellStyle name="60% - Colore 6 7" xfId="1227"/>
    <cellStyle name="60% - Colore 6 8" xfId="1228"/>
    <cellStyle name="60% - Colore 6 9" xfId="1229"/>
    <cellStyle name="Accent1" xfId="1230"/>
    <cellStyle name="Accent2" xfId="1231"/>
    <cellStyle name="Accent3" xfId="1232"/>
    <cellStyle name="Accent4" xfId="1233"/>
    <cellStyle name="Accent5" xfId="1234"/>
    <cellStyle name="Accent6" xfId="1235"/>
    <cellStyle name="Bad" xfId="1236"/>
    <cellStyle name="Calcolo 10" xfId="1237"/>
    <cellStyle name="Calcolo 10 2" xfId="1238"/>
    <cellStyle name="Calcolo 10 3" xfId="1239"/>
    <cellStyle name="Calcolo 11" xfId="1240"/>
    <cellStyle name="Calcolo 11 2" xfId="1241"/>
    <cellStyle name="Calcolo 11 3" xfId="1242"/>
    <cellStyle name="Calcolo 12" xfId="1243"/>
    <cellStyle name="Calcolo 12 2" xfId="1244"/>
    <cellStyle name="Calcolo 12 3" xfId="1245"/>
    <cellStyle name="Calcolo 13" xfId="1246"/>
    <cellStyle name="Calcolo 13 2" xfId="1247"/>
    <cellStyle name="Calcolo 13 3" xfId="1248"/>
    <cellStyle name="Calcolo 14" xfId="1249"/>
    <cellStyle name="Calcolo 14 2" xfId="1250"/>
    <cellStyle name="Calcolo 14 3" xfId="1251"/>
    <cellStyle name="Calcolo 15" xfId="1252"/>
    <cellStyle name="Calcolo 15 2" xfId="1253"/>
    <cellStyle name="Calcolo 15 3" xfId="1254"/>
    <cellStyle name="Calcolo 16" xfId="1255"/>
    <cellStyle name="Calcolo 16 2" xfId="1256"/>
    <cellStyle name="Calcolo 16 3" xfId="1257"/>
    <cellStyle name="Calcolo 17" xfId="1258"/>
    <cellStyle name="Calcolo 17 2" xfId="1259"/>
    <cellStyle name="Calcolo 17 3" xfId="1260"/>
    <cellStyle name="Calcolo 18" xfId="1261"/>
    <cellStyle name="Calcolo 18 2" xfId="1262"/>
    <cellStyle name="Calcolo 18 3" xfId="1263"/>
    <cellStyle name="Calcolo 19" xfId="1264"/>
    <cellStyle name="Calcolo 19 2" xfId="1265"/>
    <cellStyle name="Calcolo 19 3" xfId="1266"/>
    <cellStyle name="Calcolo 2" xfId="1267"/>
    <cellStyle name="Calcolo 2 2" xfId="1268"/>
    <cellStyle name="Calcolo 2 3" xfId="1269"/>
    <cellStyle name="Calcolo 2 4" xfId="1270"/>
    <cellStyle name="Calcolo 2 5" xfId="1271"/>
    <cellStyle name="Calcolo 20" xfId="1272"/>
    <cellStyle name="Calcolo 20 2" xfId="1273"/>
    <cellStyle name="Calcolo 20 3" xfId="1274"/>
    <cellStyle name="Calcolo 21" xfId="1275"/>
    <cellStyle name="Calcolo 22" xfId="1276"/>
    <cellStyle name="Calcolo 23" xfId="1277"/>
    <cellStyle name="Calcolo 24" xfId="1278"/>
    <cellStyle name="Calcolo 25" xfId="1279"/>
    <cellStyle name="Calcolo 26" xfId="1280"/>
    <cellStyle name="Calcolo 27" xfId="1281"/>
    <cellStyle name="Calcolo 28" xfId="1282"/>
    <cellStyle name="Calcolo 29" xfId="1283"/>
    <cellStyle name="Calcolo 3" xfId="1284"/>
    <cellStyle name="Calcolo 3 2" xfId="1285"/>
    <cellStyle name="Calcolo 3 3" xfId="1286"/>
    <cellStyle name="Calcolo 30" xfId="1287"/>
    <cellStyle name="Calcolo 31" xfId="1288"/>
    <cellStyle name="Calcolo 32" xfId="1289"/>
    <cellStyle name="Calcolo 33" xfId="1290"/>
    <cellStyle name="Calcolo 34" xfId="1291"/>
    <cellStyle name="Calcolo 35" xfId="1292"/>
    <cellStyle name="Calcolo 36" xfId="1293"/>
    <cellStyle name="Calcolo 4" xfId="1294"/>
    <cellStyle name="Calcolo 4 2" xfId="1295"/>
    <cellStyle name="Calcolo 4 3" xfId="1296"/>
    <cellStyle name="Calcolo 5" xfId="1297"/>
    <cellStyle name="Calcolo 5 2" xfId="1298"/>
    <cellStyle name="Calcolo 5 3" xfId="1299"/>
    <cellStyle name="Calcolo 6" xfId="1300"/>
    <cellStyle name="Calcolo 6 2" xfId="1301"/>
    <cellStyle name="Calcolo 6 3" xfId="1302"/>
    <cellStyle name="Calcolo 7" xfId="1303"/>
    <cellStyle name="Calcolo 7 2" xfId="1304"/>
    <cellStyle name="Calcolo 7 3" xfId="1305"/>
    <cellStyle name="Calcolo 8" xfId="1306"/>
    <cellStyle name="Calcolo 8 2" xfId="1307"/>
    <cellStyle name="Calcolo 8 3" xfId="1308"/>
    <cellStyle name="Calcolo 9" xfId="1309"/>
    <cellStyle name="Calcolo 9 2" xfId="1310"/>
    <cellStyle name="Calcolo 9 3" xfId="1311"/>
    <cellStyle name="Calculation" xfId="1312"/>
    <cellStyle name="Calculation 2" xfId="1313"/>
    <cellStyle name="Calculation 3" xfId="1314"/>
    <cellStyle name="Cella collegata 10" xfId="1315"/>
    <cellStyle name="Cella collegata 11" xfId="1316"/>
    <cellStyle name="Cella collegata 12" xfId="1317"/>
    <cellStyle name="Cella collegata 13" xfId="1318"/>
    <cellStyle name="Cella collegata 14" xfId="1319"/>
    <cellStyle name="Cella collegata 15" xfId="1320"/>
    <cellStyle name="Cella collegata 15 2" xfId="1321"/>
    <cellStyle name="Cella collegata 15 3" xfId="1322"/>
    <cellStyle name="Cella collegata 16" xfId="1323"/>
    <cellStyle name="Cella collegata 16 2" xfId="1324"/>
    <cellStyle name="Cella collegata 16 3" xfId="1325"/>
    <cellStyle name="Cella collegata 17" xfId="1326"/>
    <cellStyle name="Cella collegata 17 2" xfId="1327"/>
    <cellStyle name="Cella collegata 17 3" xfId="1328"/>
    <cellStyle name="Cella collegata 18" xfId="1329"/>
    <cellStyle name="Cella collegata 18 2" xfId="1330"/>
    <cellStyle name="Cella collegata 18 3" xfId="1331"/>
    <cellStyle name="Cella collegata 19" xfId="1332"/>
    <cellStyle name="Cella collegata 19 2" xfId="1333"/>
    <cellStyle name="Cella collegata 19 3" xfId="1334"/>
    <cellStyle name="Cella collegata 2" xfId="1335"/>
    <cellStyle name="Cella collegata 2 2" xfId="1336"/>
    <cellStyle name="Cella collegata 2 3" xfId="1337"/>
    <cellStyle name="Cella collegata 20" xfId="1338"/>
    <cellStyle name="Cella collegata 20 2" xfId="1339"/>
    <cellStyle name="Cella collegata 20 3" xfId="1340"/>
    <cellStyle name="Cella collegata 21" xfId="1341"/>
    <cellStyle name="Cella collegata 22" xfId="1342"/>
    <cellStyle name="Cella collegata 23" xfId="1343"/>
    <cellStyle name="Cella collegata 24" xfId="1344"/>
    <cellStyle name="Cella collegata 25" xfId="1345"/>
    <cellStyle name="Cella collegata 26" xfId="1346"/>
    <cellStyle name="Cella collegata 27" xfId="1347"/>
    <cellStyle name="Cella collegata 28" xfId="1348"/>
    <cellStyle name="Cella collegata 29" xfId="1349"/>
    <cellStyle name="Cella collegata 3" xfId="1350"/>
    <cellStyle name="Cella collegata 3 2" xfId="1351"/>
    <cellStyle name="Cella collegata 3 3" xfId="1352"/>
    <cellStyle name="Cella collegata 30" xfId="1353"/>
    <cellStyle name="Cella collegata 31" xfId="1354"/>
    <cellStyle name="Cella collegata 32" xfId="1355"/>
    <cellStyle name="Cella collegata 33" xfId="1356"/>
    <cellStyle name="Cella collegata 36" xfId="1357"/>
    <cellStyle name="Cella collegata 4" xfId="1358"/>
    <cellStyle name="Cella collegata 4 2" xfId="1359"/>
    <cellStyle name="Cella collegata 4 3" xfId="1360"/>
    <cellStyle name="Cella collegata 5" xfId="1361"/>
    <cellStyle name="Cella collegata 5 2" xfId="1362"/>
    <cellStyle name="Cella collegata 5 3" xfId="1363"/>
    <cellStyle name="Cella collegata 6" xfId="1364"/>
    <cellStyle name="Cella collegata 6 2" xfId="1365"/>
    <cellStyle name="Cella collegata 6 3" xfId="1366"/>
    <cellStyle name="Cella collegata 7" xfId="1367"/>
    <cellStyle name="Cella collegata 8" xfId="1368"/>
    <cellStyle name="Cella collegata 9" xfId="1369"/>
    <cellStyle name="Cella da controllare 10" xfId="1370"/>
    <cellStyle name="Cella da controllare 11" xfId="1371"/>
    <cellStyle name="Cella da controllare 12" xfId="1372"/>
    <cellStyle name="Cella da controllare 13" xfId="1373"/>
    <cellStyle name="Cella da controllare 14" xfId="1374"/>
    <cellStyle name="Cella da controllare 15" xfId="1375"/>
    <cellStyle name="Cella da controllare 15 2" xfId="1376"/>
    <cellStyle name="Cella da controllare 15 3" xfId="1377"/>
    <cellStyle name="Cella da controllare 16" xfId="1378"/>
    <cellStyle name="Cella da controllare 16 2" xfId="1379"/>
    <cellStyle name="Cella da controllare 16 3" xfId="1380"/>
    <cellStyle name="Cella da controllare 17" xfId="1381"/>
    <cellStyle name="Cella da controllare 17 2" xfId="1382"/>
    <cellStyle name="Cella da controllare 17 3" xfId="1383"/>
    <cellStyle name="Cella da controllare 18" xfId="1384"/>
    <cellStyle name="Cella da controllare 18 2" xfId="1385"/>
    <cellStyle name="Cella da controllare 18 3" xfId="1386"/>
    <cellStyle name="Cella da controllare 19" xfId="1387"/>
    <cellStyle name="Cella da controllare 19 2" xfId="1388"/>
    <cellStyle name="Cella da controllare 19 3" xfId="1389"/>
    <cellStyle name="Cella da controllare 2" xfId="1390"/>
    <cellStyle name="Cella da controllare 2 2" xfId="1391"/>
    <cellStyle name="Cella da controllare 2 3" xfId="1392"/>
    <cellStyle name="Cella da controllare 20" xfId="1393"/>
    <cellStyle name="Cella da controllare 20 2" xfId="1394"/>
    <cellStyle name="Cella da controllare 20 3" xfId="1395"/>
    <cellStyle name="Cella da controllare 21" xfId="1396"/>
    <cellStyle name="Cella da controllare 22" xfId="1397"/>
    <cellStyle name="Cella da controllare 23" xfId="1398"/>
    <cellStyle name="Cella da controllare 24" xfId="1399"/>
    <cellStyle name="Cella da controllare 25" xfId="1400"/>
    <cellStyle name="Cella da controllare 26" xfId="1401"/>
    <cellStyle name="Cella da controllare 27" xfId="1402"/>
    <cellStyle name="Cella da controllare 28" xfId="1403"/>
    <cellStyle name="Cella da controllare 29" xfId="1404"/>
    <cellStyle name="Cella da controllare 3" xfId="1405"/>
    <cellStyle name="Cella da controllare 3 2" xfId="1406"/>
    <cellStyle name="Cella da controllare 3 3" xfId="1407"/>
    <cellStyle name="Cella da controllare 30" xfId="1408"/>
    <cellStyle name="Cella da controllare 31" xfId="1409"/>
    <cellStyle name="Cella da controllare 32" xfId="1410"/>
    <cellStyle name="Cella da controllare 33" xfId="1411"/>
    <cellStyle name="Cella da controllare 36" xfId="1412"/>
    <cellStyle name="Cella da controllare 4" xfId="1413"/>
    <cellStyle name="Cella da controllare 4 2" xfId="1414"/>
    <cellStyle name="Cella da controllare 4 3" xfId="1415"/>
    <cellStyle name="Cella da controllare 5" xfId="1416"/>
    <cellStyle name="Cella da controllare 5 2" xfId="1417"/>
    <cellStyle name="Cella da controllare 5 3" xfId="1418"/>
    <cellStyle name="Cella da controllare 6" xfId="1419"/>
    <cellStyle name="Cella da controllare 6 2" xfId="1420"/>
    <cellStyle name="Cella da controllare 6 3" xfId="1421"/>
    <cellStyle name="Cella da controllare 7" xfId="1422"/>
    <cellStyle name="Cella da controllare 8" xfId="1423"/>
    <cellStyle name="Cella da controllare 9" xfId="1424"/>
    <cellStyle name="Check Cell" xfId="1425"/>
    <cellStyle name="Colore 1 10" xfId="1426"/>
    <cellStyle name="Colore 1 11" xfId="1427"/>
    <cellStyle name="Colore 1 12" xfId="1428"/>
    <cellStyle name="Colore 1 13" xfId="1429"/>
    <cellStyle name="Colore 1 14" xfId="1430"/>
    <cellStyle name="Colore 1 15" xfId="1431"/>
    <cellStyle name="Colore 1 15 2" xfId="1432"/>
    <cellStyle name="Colore 1 15 3" xfId="1433"/>
    <cellStyle name="Colore 1 16" xfId="1434"/>
    <cellStyle name="Colore 1 16 2" xfId="1435"/>
    <cellStyle name="Colore 1 16 3" xfId="1436"/>
    <cellStyle name="Colore 1 17" xfId="1437"/>
    <cellStyle name="Colore 1 17 2" xfId="1438"/>
    <cellStyle name="Colore 1 17 3" xfId="1439"/>
    <cellStyle name="Colore 1 18" xfId="1440"/>
    <cellStyle name="Colore 1 18 2" xfId="1441"/>
    <cellStyle name="Colore 1 18 3" xfId="1442"/>
    <cellStyle name="Colore 1 19" xfId="1443"/>
    <cellStyle name="Colore 1 19 2" xfId="1444"/>
    <cellStyle name="Colore 1 19 3" xfId="1445"/>
    <cellStyle name="Colore 1 2" xfId="1446"/>
    <cellStyle name="Colore 1 2 2" xfId="1447"/>
    <cellStyle name="Colore 1 2 3" xfId="1448"/>
    <cellStyle name="Colore 1 20" xfId="1449"/>
    <cellStyle name="Colore 1 20 2" xfId="1450"/>
    <cellStyle name="Colore 1 20 3" xfId="1451"/>
    <cellStyle name="Colore 1 21" xfId="1452"/>
    <cellStyle name="Colore 1 22" xfId="1453"/>
    <cellStyle name="Colore 1 23" xfId="1454"/>
    <cellStyle name="Colore 1 24" xfId="1455"/>
    <cellStyle name="Colore 1 25" xfId="1456"/>
    <cellStyle name="Colore 1 26" xfId="1457"/>
    <cellStyle name="Colore 1 27" xfId="1458"/>
    <cellStyle name="Colore 1 28" xfId="1459"/>
    <cellStyle name="Colore 1 29" xfId="1460"/>
    <cellStyle name="Colore 1 3" xfId="1461"/>
    <cellStyle name="Colore 1 3 2" xfId="1462"/>
    <cellStyle name="Colore 1 3 3" xfId="1463"/>
    <cellStyle name="Colore 1 30" xfId="1464"/>
    <cellStyle name="Colore 1 31" xfId="1465"/>
    <cellStyle name="Colore 1 32" xfId="1466"/>
    <cellStyle name="Colore 1 33" xfId="1467"/>
    <cellStyle name="Colore 1 36" xfId="1468"/>
    <cellStyle name="Colore 1 4" xfId="1469"/>
    <cellStyle name="Colore 1 4 2" xfId="1470"/>
    <cellStyle name="Colore 1 4 3" xfId="1471"/>
    <cellStyle name="Colore 1 5" xfId="1472"/>
    <cellStyle name="Colore 1 5 2" xfId="1473"/>
    <cellStyle name="Colore 1 5 3" xfId="1474"/>
    <cellStyle name="Colore 1 6" xfId="1475"/>
    <cellStyle name="Colore 1 6 2" xfId="1476"/>
    <cellStyle name="Colore 1 6 3" xfId="1477"/>
    <cellStyle name="Colore 1 7" xfId="1478"/>
    <cellStyle name="Colore 1 8" xfId="1479"/>
    <cellStyle name="Colore 1 9" xfId="1480"/>
    <cellStyle name="Colore 2 10" xfId="1481"/>
    <cellStyle name="Colore 2 11" xfId="1482"/>
    <cellStyle name="Colore 2 12" xfId="1483"/>
    <cellStyle name="Colore 2 13" xfId="1484"/>
    <cellStyle name="Colore 2 14" xfId="1485"/>
    <cellStyle name="Colore 2 15" xfId="1486"/>
    <cellStyle name="Colore 2 15 2" xfId="1487"/>
    <cellStyle name="Colore 2 15 3" xfId="1488"/>
    <cellStyle name="Colore 2 16" xfId="1489"/>
    <cellStyle name="Colore 2 16 2" xfId="1490"/>
    <cellStyle name="Colore 2 16 3" xfId="1491"/>
    <cellStyle name="Colore 2 17" xfId="1492"/>
    <cellStyle name="Colore 2 17 2" xfId="1493"/>
    <cellStyle name="Colore 2 17 3" xfId="1494"/>
    <cellStyle name="Colore 2 18" xfId="1495"/>
    <cellStyle name="Colore 2 18 2" xfId="1496"/>
    <cellStyle name="Colore 2 18 3" xfId="1497"/>
    <cellStyle name="Colore 2 19" xfId="1498"/>
    <cellStyle name="Colore 2 19 2" xfId="1499"/>
    <cellStyle name="Colore 2 19 3" xfId="1500"/>
    <cellStyle name="Colore 2 2" xfId="1501"/>
    <cellStyle name="Colore 2 2 2" xfId="1502"/>
    <cellStyle name="Colore 2 2 3" xfId="1503"/>
    <cellStyle name="Colore 2 20" xfId="1504"/>
    <cellStyle name="Colore 2 20 2" xfId="1505"/>
    <cellStyle name="Colore 2 20 3" xfId="1506"/>
    <cellStyle name="Colore 2 21" xfId="1507"/>
    <cellStyle name="Colore 2 22" xfId="1508"/>
    <cellStyle name="Colore 2 23" xfId="1509"/>
    <cellStyle name="Colore 2 24" xfId="1510"/>
    <cellStyle name="Colore 2 25" xfId="1511"/>
    <cellStyle name="Colore 2 26" xfId="1512"/>
    <cellStyle name="Colore 2 27" xfId="1513"/>
    <cellStyle name="Colore 2 28" xfId="1514"/>
    <cellStyle name="Colore 2 29" xfId="1515"/>
    <cellStyle name="Colore 2 3" xfId="1516"/>
    <cellStyle name="Colore 2 3 2" xfId="1517"/>
    <cellStyle name="Colore 2 3 3" xfId="1518"/>
    <cellStyle name="Colore 2 30" xfId="1519"/>
    <cellStyle name="Colore 2 31" xfId="1520"/>
    <cellStyle name="Colore 2 32" xfId="1521"/>
    <cellStyle name="Colore 2 33" xfId="1522"/>
    <cellStyle name="Colore 2 36" xfId="1523"/>
    <cellStyle name="Colore 2 4" xfId="1524"/>
    <cellStyle name="Colore 2 4 2" xfId="1525"/>
    <cellStyle name="Colore 2 4 3" xfId="1526"/>
    <cellStyle name="Colore 2 5" xfId="1527"/>
    <cellStyle name="Colore 2 5 2" xfId="1528"/>
    <cellStyle name="Colore 2 5 3" xfId="1529"/>
    <cellStyle name="Colore 2 6" xfId="1530"/>
    <cellStyle name="Colore 2 6 2" xfId="1531"/>
    <cellStyle name="Colore 2 6 3" xfId="1532"/>
    <cellStyle name="Colore 2 7" xfId="1533"/>
    <cellStyle name="Colore 2 8" xfId="1534"/>
    <cellStyle name="Colore 2 9" xfId="1535"/>
    <cellStyle name="Colore 3 10" xfId="1536"/>
    <cellStyle name="Colore 3 11" xfId="1537"/>
    <cellStyle name="Colore 3 12" xfId="1538"/>
    <cellStyle name="Colore 3 13" xfId="1539"/>
    <cellStyle name="Colore 3 14" xfId="1540"/>
    <cellStyle name="Colore 3 15" xfId="1541"/>
    <cellStyle name="Colore 3 15 2" xfId="1542"/>
    <cellStyle name="Colore 3 15 3" xfId="1543"/>
    <cellStyle name="Colore 3 16" xfId="1544"/>
    <cellStyle name="Colore 3 16 2" xfId="1545"/>
    <cellStyle name="Colore 3 16 3" xfId="1546"/>
    <cellStyle name="Colore 3 17" xfId="1547"/>
    <cellStyle name="Colore 3 17 2" xfId="1548"/>
    <cellStyle name="Colore 3 17 3" xfId="1549"/>
    <cellStyle name="Colore 3 18" xfId="1550"/>
    <cellStyle name="Colore 3 18 2" xfId="1551"/>
    <cellStyle name="Colore 3 18 3" xfId="1552"/>
    <cellStyle name="Colore 3 19" xfId="1553"/>
    <cellStyle name="Colore 3 19 2" xfId="1554"/>
    <cellStyle name="Colore 3 19 3" xfId="1555"/>
    <cellStyle name="Colore 3 2" xfId="1556"/>
    <cellStyle name="Colore 3 2 2" xfId="1557"/>
    <cellStyle name="Colore 3 2 3" xfId="1558"/>
    <cellStyle name="Colore 3 20" xfId="1559"/>
    <cellStyle name="Colore 3 20 2" xfId="1560"/>
    <cellStyle name="Colore 3 20 3" xfId="1561"/>
    <cellStyle name="Colore 3 21" xfId="1562"/>
    <cellStyle name="Colore 3 22" xfId="1563"/>
    <cellStyle name="Colore 3 23" xfId="1564"/>
    <cellStyle name="Colore 3 24" xfId="1565"/>
    <cellStyle name="Colore 3 25" xfId="1566"/>
    <cellStyle name="Colore 3 26" xfId="1567"/>
    <cellStyle name="Colore 3 27" xfId="1568"/>
    <cellStyle name="Colore 3 28" xfId="1569"/>
    <cellStyle name="Colore 3 29" xfId="1570"/>
    <cellStyle name="Colore 3 3" xfId="1571"/>
    <cellStyle name="Colore 3 3 2" xfId="1572"/>
    <cellStyle name="Colore 3 3 3" xfId="1573"/>
    <cellStyle name="Colore 3 30" xfId="1574"/>
    <cellStyle name="Colore 3 31" xfId="1575"/>
    <cellStyle name="Colore 3 32" xfId="1576"/>
    <cellStyle name="Colore 3 33" xfId="1577"/>
    <cellStyle name="Colore 3 36" xfId="1578"/>
    <cellStyle name="Colore 3 4" xfId="1579"/>
    <cellStyle name="Colore 3 4 2" xfId="1580"/>
    <cellStyle name="Colore 3 4 3" xfId="1581"/>
    <cellStyle name="Colore 3 5" xfId="1582"/>
    <cellStyle name="Colore 3 5 2" xfId="1583"/>
    <cellStyle name="Colore 3 5 3" xfId="1584"/>
    <cellStyle name="Colore 3 6" xfId="1585"/>
    <cellStyle name="Colore 3 6 2" xfId="1586"/>
    <cellStyle name="Colore 3 6 3" xfId="1587"/>
    <cellStyle name="Colore 3 7" xfId="1588"/>
    <cellStyle name="Colore 3 8" xfId="1589"/>
    <cellStyle name="Colore 3 9" xfId="1590"/>
    <cellStyle name="Colore 4 10" xfId="1591"/>
    <cellStyle name="Colore 4 11" xfId="1592"/>
    <cellStyle name="Colore 4 12" xfId="1593"/>
    <cellStyle name="Colore 4 13" xfId="1594"/>
    <cellStyle name="Colore 4 14" xfId="1595"/>
    <cellStyle name="Colore 4 15" xfId="1596"/>
    <cellStyle name="Colore 4 15 2" xfId="1597"/>
    <cellStyle name="Colore 4 15 3" xfId="1598"/>
    <cellStyle name="Colore 4 16" xfId="1599"/>
    <cellStyle name="Colore 4 16 2" xfId="1600"/>
    <cellStyle name="Colore 4 16 3" xfId="1601"/>
    <cellStyle name="Colore 4 17" xfId="1602"/>
    <cellStyle name="Colore 4 17 2" xfId="1603"/>
    <cellStyle name="Colore 4 17 3" xfId="1604"/>
    <cellStyle name="Colore 4 18" xfId="1605"/>
    <cellStyle name="Colore 4 18 2" xfId="1606"/>
    <cellStyle name="Colore 4 18 3" xfId="1607"/>
    <cellStyle name="Colore 4 19" xfId="1608"/>
    <cellStyle name="Colore 4 19 2" xfId="1609"/>
    <cellStyle name="Colore 4 19 3" xfId="1610"/>
    <cellStyle name="Colore 4 2" xfId="1611"/>
    <cellStyle name="Colore 4 2 2" xfId="1612"/>
    <cellStyle name="Colore 4 2 3" xfId="1613"/>
    <cellStyle name="Colore 4 20" xfId="1614"/>
    <cellStyle name="Colore 4 20 2" xfId="1615"/>
    <cellStyle name="Colore 4 20 3" xfId="1616"/>
    <cellStyle name="Colore 4 21" xfId="1617"/>
    <cellStyle name="Colore 4 22" xfId="1618"/>
    <cellStyle name="Colore 4 23" xfId="1619"/>
    <cellStyle name="Colore 4 24" xfId="1620"/>
    <cellStyle name="Colore 4 25" xfId="1621"/>
    <cellStyle name="Colore 4 26" xfId="1622"/>
    <cellStyle name="Colore 4 27" xfId="1623"/>
    <cellStyle name="Colore 4 28" xfId="1624"/>
    <cellStyle name="Colore 4 29" xfId="1625"/>
    <cellStyle name="Colore 4 3" xfId="1626"/>
    <cellStyle name="Colore 4 3 2" xfId="1627"/>
    <cellStyle name="Colore 4 3 3" xfId="1628"/>
    <cellStyle name="Colore 4 30" xfId="1629"/>
    <cellStyle name="Colore 4 31" xfId="1630"/>
    <cellStyle name="Colore 4 32" xfId="1631"/>
    <cellStyle name="Colore 4 33" xfId="1632"/>
    <cellStyle name="Colore 4 36" xfId="1633"/>
    <cellStyle name="Colore 4 4" xfId="1634"/>
    <cellStyle name="Colore 4 4 2" xfId="1635"/>
    <cellStyle name="Colore 4 4 3" xfId="1636"/>
    <cellStyle name="Colore 4 5" xfId="1637"/>
    <cellStyle name="Colore 4 5 2" xfId="1638"/>
    <cellStyle name="Colore 4 5 3" xfId="1639"/>
    <cellStyle name="Colore 4 6" xfId="1640"/>
    <cellStyle name="Colore 4 6 2" xfId="1641"/>
    <cellStyle name="Colore 4 6 3" xfId="1642"/>
    <cellStyle name="Colore 4 7" xfId="1643"/>
    <cellStyle name="Colore 4 8" xfId="1644"/>
    <cellStyle name="Colore 4 9" xfId="1645"/>
    <cellStyle name="Colore 5 10" xfId="1646"/>
    <cellStyle name="Colore 5 11" xfId="1647"/>
    <cellStyle name="Colore 5 12" xfId="1648"/>
    <cellStyle name="Colore 5 13" xfId="1649"/>
    <cellStyle name="Colore 5 14" xfId="1650"/>
    <cellStyle name="Colore 5 15" xfId="1651"/>
    <cellStyle name="Colore 5 15 2" xfId="1652"/>
    <cellStyle name="Colore 5 15 3" xfId="1653"/>
    <cellStyle name="Colore 5 16" xfId="1654"/>
    <cellStyle name="Colore 5 16 2" xfId="1655"/>
    <cellStyle name="Colore 5 16 3" xfId="1656"/>
    <cellStyle name="Colore 5 17" xfId="1657"/>
    <cellStyle name="Colore 5 17 2" xfId="1658"/>
    <cellStyle name="Colore 5 17 3" xfId="1659"/>
    <cellStyle name="Colore 5 18" xfId="1660"/>
    <cellStyle name="Colore 5 18 2" xfId="1661"/>
    <cellStyle name="Colore 5 18 3" xfId="1662"/>
    <cellStyle name="Colore 5 19" xfId="1663"/>
    <cellStyle name="Colore 5 19 2" xfId="1664"/>
    <cellStyle name="Colore 5 19 3" xfId="1665"/>
    <cellStyle name="Colore 5 2" xfId="1666"/>
    <cellStyle name="Colore 5 2 2" xfId="1667"/>
    <cellStyle name="Colore 5 2 3" xfId="1668"/>
    <cellStyle name="Colore 5 20" xfId="1669"/>
    <cellStyle name="Colore 5 20 2" xfId="1670"/>
    <cellStyle name="Colore 5 20 3" xfId="1671"/>
    <cellStyle name="Colore 5 21" xfId="1672"/>
    <cellStyle name="Colore 5 22" xfId="1673"/>
    <cellStyle name="Colore 5 23" xfId="1674"/>
    <cellStyle name="Colore 5 24" xfId="1675"/>
    <cellStyle name="Colore 5 25" xfId="1676"/>
    <cellStyle name="Colore 5 26" xfId="1677"/>
    <cellStyle name="Colore 5 27" xfId="1678"/>
    <cellStyle name="Colore 5 28" xfId="1679"/>
    <cellStyle name="Colore 5 29" xfId="1680"/>
    <cellStyle name="Colore 5 3" xfId="1681"/>
    <cellStyle name="Colore 5 3 2" xfId="1682"/>
    <cellStyle name="Colore 5 3 3" xfId="1683"/>
    <cellStyle name="Colore 5 30" xfId="1684"/>
    <cellStyle name="Colore 5 31" xfId="1685"/>
    <cellStyle name="Colore 5 32" xfId="1686"/>
    <cellStyle name="Colore 5 33" xfId="1687"/>
    <cellStyle name="Colore 5 36" xfId="1688"/>
    <cellStyle name="Colore 5 4" xfId="1689"/>
    <cellStyle name="Colore 5 4 2" xfId="1690"/>
    <cellStyle name="Colore 5 4 3" xfId="1691"/>
    <cellStyle name="Colore 5 5" xfId="1692"/>
    <cellStyle name="Colore 5 5 2" xfId="1693"/>
    <cellStyle name="Colore 5 5 3" xfId="1694"/>
    <cellStyle name="Colore 5 6" xfId="1695"/>
    <cellStyle name="Colore 5 6 2" xfId="1696"/>
    <cellStyle name="Colore 5 6 3" xfId="1697"/>
    <cellStyle name="Colore 5 7" xfId="1698"/>
    <cellStyle name="Colore 5 8" xfId="1699"/>
    <cellStyle name="Colore 5 9" xfId="1700"/>
    <cellStyle name="Colore 6 10" xfId="1701"/>
    <cellStyle name="Colore 6 11" xfId="1702"/>
    <cellStyle name="Colore 6 12" xfId="1703"/>
    <cellStyle name="Colore 6 13" xfId="1704"/>
    <cellStyle name="Colore 6 14" xfId="1705"/>
    <cellStyle name="Colore 6 15" xfId="1706"/>
    <cellStyle name="Colore 6 15 2" xfId="1707"/>
    <cellStyle name="Colore 6 15 3" xfId="1708"/>
    <cellStyle name="Colore 6 16" xfId="1709"/>
    <cellStyle name="Colore 6 16 2" xfId="1710"/>
    <cellStyle name="Colore 6 16 3" xfId="1711"/>
    <cellStyle name="Colore 6 17" xfId="1712"/>
    <cellStyle name="Colore 6 17 2" xfId="1713"/>
    <cellStyle name="Colore 6 17 3" xfId="1714"/>
    <cellStyle name="Colore 6 18" xfId="1715"/>
    <cellStyle name="Colore 6 18 2" xfId="1716"/>
    <cellStyle name="Colore 6 18 3" xfId="1717"/>
    <cellStyle name="Colore 6 19" xfId="1718"/>
    <cellStyle name="Colore 6 19 2" xfId="1719"/>
    <cellStyle name="Colore 6 19 3" xfId="1720"/>
    <cellStyle name="Colore 6 2" xfId="1721"/>
    <cellStyle name="Colore 6 2 2" xfId="1722"/>
    <cellStyle name="Colore 6 2 3" xfId="1723"/>
    <cellStyle name="Colore 6 20" xfId="1724"/>
    <cellStyle name="Colore 6 20 2" xfId="1725"/>
    <cellStyle name="Colore 6 20 3" xfId="1726"/>
    <cellStyle name="Colore 6 21" xfId="1727"/>
    <cellStyle name="Colore 6 22" xfId="1728"/>
    <cellStyle name="Colore 6 23" xfId="1729"/>
    <cellStyle name="Colore 6 24" xfId="1730"/>
    <cellStyle name="Colore 6 25" xfId="1731"/>
    <cellStyle name="Colore 6 26" xfId="1732"/>
    <cellStyle name="Colore 6 27" xfId="1733"/>
    <cellStyle name="Colore 6 28" xfId="1734"/>
    <cellStyle name="Colore 6 29" xfId="1735"/>
    <cellStyle name="Colore 6 3" xfId="1736"/>
    <cellStyle name="Colore 6 3 2" xfId="1737"/>
    <cellStyle name="Colore 6 3 3" xfId="1738"/>
    <cellStyle name="Colore 6 30" xfId="1739"/>
    <cellStyle name="Colore 6 31" xfId="1740"/>
    <cellStyle name="Colore 6 32" xfId="1741"/>
    <cellStyle name="Colore 6 33" xfId="1742"/>
    <cellStyle name="Colore 6 36" xfId="1743"/>
    <cellStyle name="Colore 6 4" xfId="1744"/>
    <cellStyle name="Colore 6 4 2" xfId="1745"/>
    <cellStyle name="Colore 6 4 3" xfId="1746"/>
    <cellStyle name="Colore 6 5" xfId="1747"/>
    <cellStyle name="Colore 6 5 2" xfId="1748"/>
    <cellStyle name="Colore 6 5 3" xfId="1749"/>
    <cellStyle name="Colore 6 6" xfId="1750"/>
    <cellStyle name="Colore 6 6 2" xfId="1751"/>
    <cellStyle name="Colore 6 6 3" xfId="1752"/>
    <cellStyle name="Colore 6 7" xfId="1753"/>
    <cellStyle name="Colore 6 8" xfId="1754"/>
    <cellStyle name="Colore 6 9" xfId="1755"/>
    <cellStyle name="Comma [0]_CExCDCbis" xfId="1756"/>
    <cellStyle name="Comma 2" xfId="1757"/>
    <cellStyle name="Comma 2 2" xfId="1758"/>
    <cellStyle name="Comma 2 2 2" xfId="1759"/>
    <cellStyle name="Comma 2 3" xfId="1760"/>
    <cellStyle name="Euro" xfId="1761"/>
    <cellStyle name="Euro 2" xfId="1762"/>
    <cellStyle name="Euro 2 2" xfId="1763"/>
    <cellStyle name="Euro 3" xfId="1764"/>
    <cellStyle name="Euro 3 2" xfId="1765"/>
    <cellStyle name="Euro 4" xfId="1766"/>
    <cellStyle name="Euro 4 2" xfId="1767"/>
    <cellStyle name="Euro_RISCONTI_PASSIVI_2006_CONTRIBUTI_VINCOLATI" xfId="1768"/>
    <cellStyle name="Excel Built-in Normal" xfId="1769"/>
    <cellStyle name="Explanatory Text" xfId="1770"/>
    <cellStyle name="Good" xfId="1771"/>
    <cellStyle name="Heading 1" xfId="1772"/>
    <cellStyle name="Heading 2" xfId="1773"/>
    <cellStyle name="Heading 3" xfId="1774"/>
    <cellStyle name="Heading 4" xfId="1775"/>
    <cellStyle name="Input 10" xfId="1776"/>
    <cellStyle name="Input 10 2" xfId="1777"/>
    <cellStyle name="Input 10 3" xfId="1778"/>
    <cellStyle name="Input 11" xfId="1779"/>
    <cellStyle name="Input 11 2" xfId="1780"/>
    <cellStyle name="Input 11 3" xfId="1781"/>
    <cellStyle name="Input 12" xfId="1782"/>
    <cellStyle name="Input 12 2" xfId="1783"/>
    <cellStyle name="Input 12 3" xfId="1784"/>
    <cellStyle name="Input 13" xfId="1785"/>
    <cellStyle name="Input 13 2" xfId="1786"/>
    <cellStyle name="Input 13 3" xfId="1787"/>
    <cellStyle name="Input 14" xfId="1788"/>
    <cellStyle name="Input 14 2" xfId="1789"/>
    <cellStyle name="Input 14 3" xfId="1790"/>
    <cellStyle name="Input 15" xfId="1791"/>
    <cellStyle name="Input 15 2" xfId="1792"/>
    <cellStyle name="Input 15 3" xfId="1793"/>
    <cellStyle name="Input 16" xfId="1794"/>
    <cellStyle name="Input 16 2" xfId="1795"/>
    <cellStyle name="Input 16 3" xfId="1796"/>
    <cellStyle name="Input 17" xfId="1797"/>
    <cellStyle name="Input 17 2" xfId="1798"/>
    <cellStyle name="Input 17 3" xfId="1799"/>
    <cellStyle name="Input 18" xfId="1800"/>
    <cellStyle name="Input 18 2" xfId="1801"/>
    <cellStyle name="Input 18 3" xfId="1802"/>
    <cellStyle name="Input 19" xfId="1803"/>
    <cellStyle name="Input 19 2" xfId="1804"/>
    <cellStyle name="Input 19 3" xfId="1805"/>
    <cellStyle name="Input 2" xfId="1806"/>
    <cellStyle name="Input 2 2" xfId="1807"/>
    <cellStyle name="Input 2 3" xfId="1808"/>
    <cellStyle name="Input 2 4" xfId="1809"/>
    <cellStyle name="Input 2 5" xfId="1810"/>
    <cellStyle name="Input 20" xfId="1811"/>
    <cellStyle name="Input 20 2" xfId="1812"/>
    <cellStyle name="Input 20 3" xfId="1813"/>
    <cellStyle name="Input 21" xfId="1814"/>
    <cellStyle name="Input 22" xfId="1815"/>
    <cellStyle name="Input 23" xfId="1816"/>
    <cellStyle name="Input 24" xfId="1817"/>
    <cellStyle name="Input 25" xfId="1818"/>
    <cellStyle name="Input 26" xfId="1819"/>
    <cellStyle name="Input 27" xfId="1820"/>
    <cellStyle name="Input 28" xfId="1821"/>
    <cellStyle name="Input 29" xfId="1822"/>
    <cellStyle name="Input 3" xfId="1823"/>
    <cellStyle name="Input 3 2" xfId="1824"/>
    <cellStyle name="Input 3 3" xfId="1825"/>
    <cellStyle name="Input 30" xfId="1826"/>
    <cellStyle name="Input 31" xfId="1827"/>
    <cellStyle name="Input 32" xfId="1828"/>
    <cellStyle name="Input 33" xfId="1829"/>
    <cellStyle name="Input 34" xfId="1830"/>
    <cellStyle name="Input 35" xfId="1831"/>
    <cellStyle name="Input 36" xfId="1832"/>
    <cellStyle name="Input 4" xfId="1833"/>
    <cellStyle name="Input 4 2" xfId="1834"/>
    <cellStyle name="Input 4 3" xfId="1835"/>
    <cellStyle name="Input 5" xfId="1836"/>
    <cellStyle name="Input 5 2" xfId="1837"/>
    <cellStyle name="Input 5 3" xfId="1838"/>
    <cellStyle name="Input 6" xfId="1839"/>
    <cellStyle name="Input 6 2" xfId="1840"/>
    <cellStyle name="Input 6 3" xfId="1841"/>
    <cellStyle name="Input 7" xfId="1842"/>
    <cellStyle name="Input 7 2" xfId="1843"/>
    <cellStyle name="Input 7 3" xfId="1844"/>
    <cellStyle name="Input 8" xfId="1845"/>
    <cellStyle name="Input 8 2" xfId="1846"/>
    <cellStyle name="Input 8 3" xfId="1847"/>
    <cellStyle name="Input 9" xfId="1848"/>
    <cellStyle name="Input 9 2" xfId="1849"/>
    <cellStyle name="Input 9 3" xfId="1850"/>
    <cellStyle name="Linked Cell" xfId="1851"/>
    <cellStyle name="Migliaia (0)_ FILE PROVA" xfId="1852"/>
    <cellStyle name="Migliaia [0] 2" xfId="1853"/>
    <cellStyle name="Migliaia [0] 3" xfId="1854"/>
    <cellStyle name="Migliaia [0] 3 2" xfId="1855"/>
    <cellStyle name="Migliaia [0] 4" xfId="1856"/>
    <cellStyle name="Migliaia [0] 4 2" xfId="1857"/>
    <cellStyle name="Migliaia [0] 5" xfId="1858"/>
    <cellStyle name="Migliaia [0]_Mattone CE_Budget 2008 (v. 0.5 del 12.02.2008) 2" xfId="5"/>
    <cellStyle name="Migliaia 10" xfId="1859"/>
    <cellStyle name="Migliaia 10 2" xfId="1860"/>
    <cellStyle name="Migliaia 11" xfId="1861"/>
    <cellStyle name="Migliaia 11 2" xfId="1862"/>
    <cellStyle name="Migliaia 12" xfId="1863"/>
    <cellStyle name="Migliaia 12 2" xfId="1864"/>
    <cellStyle name="Migliaia 13" xfId="1865"/>
    <cellStyle name="Migliaia 13 2" xfId="1866"/>
    <cellStyle name="Migliaia 14" xfId="1867"/>
    <cellStyle name="Migliaia 14 2" xfId="1868"/>
    <cellStyle name="Migliaia 15" xfId="1869"/>
    <cellStyle name="Migliaia 15 2" xfId="1870"/>
    <cellStyle name="Migliaia 16" xfId="1871"/>
    <cellStyle name="Migliaia 16 2" xfId="1872"/>
    <cellStyle name="Migliaia 17" xfId="1873"/>
    <cellStyle name="Migliaia 17 2" xfId="1874"/>
    <cellStyle name="Migliaia 18" xfId="1875"/>
    <cellStyle name="Migliaia 18 2" xfId="1876"/>
    <cellStyle name="Migliaia 19" xfId="1877"/>
    <cellStyle name="Migliaia 19 2" xfId="1878"/>
    <cellStyle name="Migliaia 2" xfId="1879"/>
    <cellStyle name="Migliaia 2 2" xfId="1880"/>
    <cellStyle name="Migliaia 2 2 2" xfId="1881"/>
    <cellStyle name="Migliaia 2 2 3" xfId="1882"/>
    <cellStyle name="Migliaia 2 2 4" xfId="1883"/>
    <cellStyle name="Migliaia 2 3" xfId="1884"/>
    <cellStyle name="Migliaia 2 4" xfId="1885"/>
    <cellStyle name="Migliaia 2 4 2" xfId="1886"/>
    <cellStyle name="Migliaia 2 5" xfId="1887"/>
    <cellStyle name="Migliaia 2 6" xfId="1888"/>
    <cellStyle name="Migliaia 2_SCHEDA Monitor Beni III trim 2011" xfId="1889"/>
    <cellStyle name="Migliaia 20" xfId="1890"/>
    <cellStyle name="Migliaia 20 2" xfId="1891"/>
    <cellStyle name="Migliaia 21" xfId="1892"/>
    <cellStyle name="Migliaia 21 2" xfId="1893"/>
    <cellStyle name="Migliaia 22" xfId="1894"/>
    <cellStyle name="Migliaia 22 2" xfId="1895"/>
    <cellStyle name="Migliaia 23" xfId="1896"/>
    <cellStyle name="Migliaia 23 2" xfId="1897"/>
    <cellStyle name="Migliaia 24" xfId="1898"/>
    <cellStyle name="Migliaia 24 2" xfId="1899"/>
    <cellStyle name="Migliaia 25" xfId="1900"/>
    <cellStyle name="Migliaia 25 2" xfId="1901"/>
    <cellStyle name="Migliaia 26" xfId="1902"/>
    <cellStyle name="Migliaia 26 2" xfId="1903"/>
    <cellStyle name="Migliaia 27" xfId="1904"/>
    <cellStyle name="Migliaia 27 2" xfId="1905"/>
    <cellStyle name="Migliaia 28" xfId="1906"/>
    <cellStyle name="Migliaia 28 2" xfId="1907"/>
    <cellStyle name="Migliaia 29" xfId="1908"/>
    <cellStyle name="Migliaia 29 2" xfId="1909"/>
    <cellStyle name="Migliaia 3" xfId="1910"/>
    <cellStyle name="Migliaia 3 2" xfId="1911"/>
    <cellStyle name="Migliaia 3 2 2" xfId="1912"/>
    <cellStyle name="Migliaia 30" xfId="1913"/>
    <cellStyle name="Migliaia 30 2" xfId="1914"/>
    <cellStyle name="Migliaia 31" xfId="1915"/>
    <cellStyle name="Migliaia 31 2" xfId="1916"/>
    <cellStyle name="Migliaia 32" xfId="1917"/>
    <cellStyle name="Migliaia 32 2" xfId="1918"/>
    <cellStyle name="Migliaia 33" xfId="1919"/>
    <cellStyle name="Migliaia 33 2" xfId="1920"/>
    <cellStyle name="Migliaia 34" xfId="1921"/>
    <cellStyle name="Migliaia 34 2" xfId="1922"/>
    <cellStyle name="Migliaia 35" xfId="1923"/>
    <cellStyle name="Migliaia 36" xfId="1924"/>
    <cellStyle name="Migliaia 37" xfId="1925"/>
    <cellStyle name="Migliaia 38" xfId="1926"/>
    <cellStyle name="Migliaia 4" xfId="1927"/>
    <cellStyle name="Migliaia 4 2" xfId="1928"/>
    <cellStyle name="Migliaia 4 2 2" xfId="1929"/>
    <cellStyle name="Migliaia 5" xfId="1930"/>
    <cellStyle name="Migliaia 5 2" xfId="1931"/>
    <cellStyle name="Migliaia 5 2 2" xfId="1932"/>
    <cellStyle name="Migliaia 5 3" xfId="1933"/>
    <cellStyle name="Migliaia 6" xfId="1934"/>
    <cellStyle name="Migliaia 6 2" xfId="1935"/>
    <cellStyle name="Migliaia 7" xfId="1936"/>
    <cellStyle name="Migliaia 7 2" xfId="1937"/>
    <cellStyle name="Migliaia 8" xfId="1938"/>
    <cellStyle name="Migliaia 8 2" xfId="1939"/>
    <cellStyle name="Migliaia 9" xfId="1940"/>
    <cellStyle name="Migliaia 9 2" xfId="1941"/>
    <cellStyle name="Migliaia_Mattone CE_Budget 2008 (v. 0.5 del 12.02.2008) 2" xfId="2"/>
    <cellStyle name="Neutral" xfId="1942"/>
    <cellStyle name="Neutrale 10" xfId="1943"/>
    <cellStyle name="Neutrale 11" xfId="1944"/>
    <cellStyle name="Neutrale 12" xfId="1945"/>
    <cellStyle name="Neutrale 13" xfId="1946"/>
    <cellStyle name="Neutrale 14" xfId="1947"/>
    <cellStyle name="Neutrale 15" xfId="1948"/>
    <cellStyle name="Neutrale 15 2" xfId="1949"/>
    <cellStyle name="Neutrale 15 3" xfId="1950"/>
    <cellStyle name="Neutrale 16" xfId="1951"/>
    <cellStyle name="Neutrale 16 2" xfId="1952"/>
    <cellStyle name="Neutrale 16 3" xfId="1953"/>
    <cellStyle name="Neutrale 17" xfId="1954"/>
    <cellStyle name="Neutrale 17 2" xfId="1955"/>
    <cellStyle name="Neutrale 17 3" xfId="1956"/>
    <cellStyle name="Neutrale 18" xfId="1957"/>
    <cellStyle name="Neutrale 18 2" xfId="1958"/>
    <cellStyle name="Neutrale 18 3" xfId="1959"/>
    <cellStyle name="Neutrale 19" xfId="1960"/>
    <cellStyle name="Neutrale 19 2" xfId="1961"/>
    <cellStyle name="Neutrale 19 3" xfId="1962"/>
    <cellStyle name="Neutrale 2" xfId="1963"/>
    <cellStyle name="Neutrale 2 2" xfId="1964"/>
    <cellStyle name="Neutrale 2 3" xfId="1965"/>
    <cellStyle name="Neutrale 20" xfId="1966"/>
    <cellStyle name="Neutrale 20 2" xfId="1967"/>
    <cellStyle name="Neutrale 20 3" xfId="1968"/>
    <cellStyle name="Neutrale 21" xfId="1969"/>
    <cellStyle name="Neutrale 22" xfId="1970"/>
    <cellStyle name="Neutrale 23" xfId="1971"/>
    <cellStyle name="Neutrale 24" xfId="1972"/>
    <cellStyle name="Neutrale 25" xfId="1973"/>
    <cellStyle name="Neutrale 26" xfId="1974"/>
    <cellStyle name="Neutrale 27" xfId="1975"/>
    <cellStyle name="Neutrale 28" xfId="1976"/>
    <cellStyle name="Neutrale 29" xfId="1977"/>
    <cellStyle name="Neutrale 3" xfId="1978"/>
    <cellStyle name="Neutrale 3 2" xfId="1979"/>
    <cellStyle name="Neutrale 3 3" xfId="1980"/>
    <cellStyle name="Neutrale 30" xfId="1981"/>
    <cellStyle name="Neutrale 31" xfId="1982"/>
    <cellStyle name="Neutrale 32" xfId="1983"/>
    <cellStyle name="Neutrale 33" xfId="1984"/>
    <cellStyle name="Neutrale 36" xfId="1985"/>
    <cellStyle name="Neutrale 4" xfId="1986"/>
    <cellStyle name="Neutrale 4 2" xfId="1987"/>
    <cellStyle name="Neutrale 4 3" xfId="1988"/>
    <cellStyle name="Neutrale 5" xfId="1989"/>
    <cellStyle name="Neutrale 5 2" xfId="1990"/>
    <cellStyle name="Neutrale 5 3" xfId="1991"/>
    <cellStyle name="Neutrale 6" xfId="1992"/>
    <cellStyle name="Neutrale 6 2" xfId="1993"/>
    <cellStyle name="Neutrale 6 3" xfId="1994"/>
    <cellStyle name="Neutrale 7" xfId="1995"/>
    <cellStyle name="Neutrale 8" xfId="1996"/>
    <cellStyle name="Neutrale 9" xfId="1997"/>
    <cellStyle name="Normal 2" xfId="1998"/>
    <cellStyle name="Normal 2 2" xfId="1999"/>
    <cellStyle name="Normal 2 2 2" xfId="2000"/>
    <cellStyle name="Normal 2 3" xfId="2001"/>
    <cellStyle name="Normal 2 3 2" xfId="2002"/>
    <cellStyle name="Normal 6" xfId="2003"/>
    <cellStyle name="Normal_CExCDCbis" xfId="2004"/>
    <cellStyle name="Normal_Sheet1 2 2 2" xfId="3"/>
    <cellStyle name="Normale" xfId="0" builtinId="0"/>
    <cellStyle name="Normale 10" xfId="2005"/>
    <cellStyle name="Normale 11" xfId="2006"/>
    <cellStyle name="Normale 12" xfId="2007"/>
    <cellStyle name="Normale 13" xfId="2008"/>
    <cellStyle name="Normale 14" xfId="2009"/>
    <cellStyle name="Normale 15" xfId="2010"/>
    <cellStyle name="Normale 15 2" xfId="2011"/>
    <cellStyle name="Normale 15 2 2" xfId="2012"/>
    <cellStyle name="Normale 15 3" xfId="2013"/>
    <cellStyle name="Normale 15 4" xfId="2014"/>
    <cellStyle name="Normale 16" xfId="2015"/>
    <cellStyle name="Normale 16 2" xfId="2016"/>
    <cellStyle name="Normale 16 3" xfId="2017"/>
    <cellStyle name="Normale 17" xfId="2018"/>
    <cellStyle name="Normale 17 2" xfId="2019"/>
    <cellStyle name="Normale 17 3" xfId="2020"/>
    <cellStyle name="Normale 18" xfId="2021"/>
    <cellStyle name="Normale 19" xfId="2022"/>
    <cellStyle name="Normale 19 2" xfId="2023"/>
    <cellStyle name="Normale 19 3" xfId="2024"/>
    <cellStyle name="Normale 2" xfId="2025"/>
    <cellStyle name="Normale 2 2" xfId="2026"/>
    <cellStyle name="Normale 2 2 2" xfId="2027"/>
    <cellStyle name="Normale 2 2 2 2" xfId="2028"/>
    <cellStyle name="Normale 2 2 2 3" xfId="2029"/>
    <cellStyle name="Normale 2 2 3" xfId="2030"/>
    <cellStyle name="Normale 2 2 4" xfId="2031"/>
    <cellStyle name="Normale 2 3" xfId="2032"/>
    <cellStyle name="Normale 2 4" xfId="2033"/>
    <cellStyle name="Normale 2 4 2" xfId="2034"/>
    <cellStyle name="Normale 2 4 2 2" xfId="2035"/>
    <cellStyle name="Normale 2 4 3" xfId="2036"/>
    <cellStyle name="Normale 2 4 3 2" xfId="2037"/>
    <cellStyle name="Normale 2 4 4" xfId="2038"/>
    <cellStyle name="Normale 2 4 5" xfId="2039"/>
    <cellStyle name="Normale 2 5" xfId="2040"/>
    <cellStyle name="Normale 2 5 2" xfId="2041"/>
    <cellStyle name="Normale 2_Tabella A per consuntivo 2008" xfId="2042"/>
    <cellStyle name="Normale 20" xfId="2043"/>
    <cellStyle name="Normale 20 2" xfId="2044"/>
    <cellStyle name="Normale 20 3" xfId="2045"/>
    <cellStyle name="Normale 21" xfId="2046"/>
    <cellStyle name="Normale 21 2" xfId="2047"/>
    <cellStyle name="Normale 22" xfId="2048"/>
    <cellStyle name="Normale 22 2" xfId="2049"/>
    <cellStyle name="Normale 22 2 2" xfId="2050"/>
    <cellStyle name="Normale 22 3" xfId="2051"/>
    <cellStyle name="Normale 22 4" xfId="2052"/>
    <cellStyle name="Normale 23" xfId="2053"/>
    <cellStyle name="Normale 23 2" xfId="2054"/>
    <cellStyle name="Normale 24" xfId="2055"/>
    <cellStyle name="Normale 24 2" xfId="2056"/>
    <cellStyle name="Normale 25" xfId="2057"/>
    <cellStyle name="Normale 26" xfId="2058"/>
    <cellStyle name="Normale 27" xfId="2059"/>
    <cellStyle name="Normale 27 2" xfId="2060"/>
    <cellStyle name="Normale 28" xfId="2061"/>
    <cellStyle name="Normale 29" xfId="2062"/>
    <cellStyle name="Normale 29 2" xfId="2063"/>
    <cellStyle name="Normale 3" xfId="2064"/>
    <cellStyle name="Normale 3 2" xfId="2065"/>
    <cellStyle name="Normale 3 2 2" xfId="2066"/>
    <cellStyle name="Normale 3 2 3" xfId="2067"/>
    <cellStyle name="Normale 3 3" xfId="2068"/>
    <cellStyle name="Normale 3 4" xfId="2069"/>
    <cellStyle name="Normale 30" xfId="2070"/>
    <cellStyle name="Normale 30 2" xfId="2071"/>
    <cellStyle name="Normale 31" xfId="2072"/>
    <cellStyle name="Normale 32" xfId="2073"/>
    <cellStyle name="Normale 33" xfId="2074"/>
    <cellStyle name="Normale 34" xfId="2075"/>
    <cellStyle name="Normale 35" xfId="2076"/>
    <cellStyle name="Normale 36" xfId="2077"/>
    <cellStyle name="Normale 36 2" xfId="2078"/>
    <cellStyle name="Normale 37" xfId="2079"/>
    <cellStyle name="Normale 37 2" xfId="2080"/>
    <cellStyle name="Normale 38" xfId="2081"/>
    <cellStyle name="Normale 38 2" xfId="2082"/>
    <cellStyle name="Normale 39" xfId="2083"/>
    <cellStyle name="Normale 39 2" xfId="2084"/>
    <cellStyle name="Normale 4" xfId="2085"/>
    <cellStyle name="Normale 4 2" xfId="2086"/>
    <cellStyle name="Normale 4 2 2" xfId="2087"/>
    <cellStyle name="Normale 4 3" xfId="2088"/>
    <cellStyle name="Normale 40" xfId="2089"/>
    <cellStyle name="Normale 40 2" xfId="2090"/>
    <cellStyle name="Normale 41" xfId="2091"/>
    <cellStyle name="Normale 41 2" xfId="2092"/>
    <cellStyle name="Normale 42" xfId="2093"/>
    <cellStyle name="Normale 42 2" xfId="2094"/>
    <cellStyle name="Normale 43" xfId="2095"/>
    <cellStyle name="Normale 43 2" xfId="2096"/>
    <cellStyle name="Normale 44" xfId="2097"/>
    <cellStyle name="Normale 44 2" xfId="2098"/>
    <cellStyle name="Normale 45" xfId="2099"/>
    <cellStyle name="Normale 45 2" xfId="2100"/>
    <cellStyle name="Normale 46" xfId="2101"/>
    <cellStyle name="Normale 46 2" xfId="2102"/>
    <cellStyle name="Normale 47" xfId="2103"/>
    <cellStyle name="Normale 47 2" xfId="2104"/>
    <cellStyle name="Normale 48" xfId="2105"/>
    <cellStyle name="Normale 48 2" xfId="2106"/>
    <cellStyle name="Normale 49" xfId="2107"/>
    <cellStyle name="Normale 49 2" xfId="2108"/>
    <cellStyle name="Normale 5" xfId="2109"/>
    <cellStyle name="Normale 5 2" xfId="2110"/>
    <cellStyle name="Normale 5 2 2" xfId="2111"/>
    <cellStyle name="Normale 5 3" xfId="2112"/>
    <cellStyle name="Normale 5 4" xfId="2113"/>
    <cellStyle name="Normale 50" xfId="2114"/>
    <cellStyle name="Normale 50 2" xfId="2115"/>
    <cellStyle name="Normale 51" xfId="2116"/>
    <cellStyle name="Normale 52" xfId="2117"/>
    <cellStyle name="Normale 53" xfId="2118"/>
    <cellStyle name="Normale 54" xfId="2119"/>
    <cellStyle name="Normale 55" xfId="2120"/>
    <cellStyle name="Normale 56" xfId="2121"/>
    <cellStyle name="Normale 57" xfId="2122"/>
    <cellStyle name="Normale 58" xfId="2123"/>
    <cellStyle name="Normale 59" xfId="2124"/>
    <cellStyle name="Normale 6" xfId="2125"/>
    <cellStyle name="Normale 6 2" xfId="2126"/>
    <cellStyle name="Normale 6 2 2" xfId="2127"/>
    <cellStyle name="Normale 60" xfId="2128"/>
    <cellStyle name="Normale 61" xfId="2129"/>
    <cellStyle name="Normale 62" xfId="2130"/>
    <cellStyle name="Normale 63" xfId="2131"/>
    <cellStyle name="Normale 64" xfId="2132"/>
    <cellStyle name="Normale 65" xfId="2133"/>
    <cellStyle name="Normale 7" xfId="2134"/>
    <cellStyle name="Normale 7 2" xfId="2135"/>
    <cellStyle name="Normale 8" xfId="2136"/>
    <cellStyle name="Normale 9" xfId="2137"/>
    <cellStyle name="Normale_Mattone CE_Budget 2008 (v. 0.5 del 12.02.2008) 2" xfId="1"/>
    <cellStyle name="Normale_Mattone CE_Budget 2008 (v. 0.5 del 12.02.2008) 2 2" xfId="4"/>
    <cellStyle name="Nota 10" xfId="2138"/>
    <cellStyle name="Nota 10 2" xfId="2139"/>
    <cellStyle name="Nota 10 3" xfId="2140"/>
    <cellStyle name="Nota 11" xfId="2141"/>
    <cellStyle name="Nota 11 2" xfId="2142"/>
    <cellStyle name="Nota 11 3" xfId="2143"/>
    <cellStyle name="Nota 12" xfId="2144"/>
    <cellStyle name="Nota 12 2" xfId="2145"/>
    <cellStyle name="Nota 12 3" xfId="2146"/>
    <cellStyle name="Nota 13" xfId="2147"/>
    <cellStyle name="Nota 13 2" xfId="2148"/>
    <cellStyle name="Nota 13 3" xfId="2149"/>
    <cellStyle name="Nota 14" xfId="2150"/>
    <cellStyle name="Nota 14 2" xfId="2151"/>
    <cellStyle name="Nota 14 3" xfId="2152"/>
    <cellStyle name="Nota 15" xfId="2153"/>
    <cellStyle name="Nota 15 2" xfId="2154"/>
    <cellStyle name="Nota 15 3" xfId="2155"/>
    <cellStyle name="Nota 16" xfId="2156"/>
    <cellStyle name="Nota 16 2" xfId="2157"/>
    <cellStyle name="Nota 16 3" xfId="2158"/>
    <cellStyle name="Nota 17" xfId="2159"/>
    <cellStyle name="Nota 17 2" xfId="2160"/>
    <cellStyle name="Nota 17 3" xfId="2161"/>
    <cellStyle name="Nota 18" xfId="2162"/>
    <cellStyle name="Nota 18 2" xfId="2163"/>
    <cellStyle name="Nota 18 3" xfId="2164"/>
    <cellStyle name="Nota 19" xfId="2165"/>
    <cellStyle name="Nota 19 2" xfId="2166"/>
    <cellStyle name="Nota 19 3" xfId="2167"/>
    <cellStyle name="Nota 2" xfId="2168"/>
    <cellStyle name="Nota 2 2" xfId="2169"/>
    <cellStyle name="Nota 2 3" xfId="2170"/>
    <cellStyle name="Nota 2 4" xfId="2171"/>
    <cellStyle name="Nota 2 4 2" xfId="2172"/>
    <cellStyle name="Nota 2 4 3" xfId="2173"/>
    <cellStyle name="Nota 2 4 4" xfId="2174"/>
    <cellStyle name="Nota 2 5" xfId="2175"/>
    <cellStyle name="Nota 2 5 2" xfId="2176"/>
    <cellStyle name="Nota 2 5 3" xfId="2177"/>
    <cellStyle name="Nota 2 5 4" xfId="2178"/>
    <cellStyle name="Nota 2 6" xfId="2179"/>
    <cellStyle name="Nota 2 7" xfId="2180"/>
    <cellStyle name="Nota 20" xfId="2181"/>
    <cellStyle name="Nota 20 2" xfId="2182"/>
    <cellStyle name="Nota 20 3" xfId="2183"/>
    <cellStyle name="Nota 21" xfId="2184"/>
    <cellStyle name="Nota 21 2" xfId="2185"/>
    <cellStyle name="Nota 21 3" xfId="2186"/>
    <cellStyle name="Nota 22" xfId="2187"/>
    <cellStyle name="Nota 23" xfId="2188"/>
    <cellStyle name="Nota 24" xfId="2189"/>
    <cellStyle name="Nota 25" xfId="2190"/>
    <cellStyle name="Nota 26" xfId="2191"/>
    <cellStyle name="Nota 27" xfId="2192"/>
    <cellStyle name="Nota 28" xfId="2193"/>
    <cellStyle name="Nota 29" xfId="2194"/>
    <cellStyle name="Nota 3" xfId="2195"/>
    <cellStyle name="Nota 3 2" xfId="2196"/>
    <cellStyle name="Nota 3 3" xfId="2197"/>
    <cellStyle name="Nota 30" xfId="2198"/>
    <cellStyle name="Nota 31" xfId="2199"/>
    <cellStyle name="Nota 32" xfId="2200"/>
    <cellStyle name="Nota 33" xfId="2201"/>
    <cellStyle name="Nota 33 2" xfId="2202"/>
    <cellStyle name="Nota 33 3" xfId="2203"/>
    <cellStyle name="Nota 33 4" xfId="2204"/>
    <cellStyle name="Nota 34" xfId="2205"/>
    <cellStyle name="Nota 34 2" xfId="2206"/>
    <cellStyle name="Nota 34 3" xfId="2207"/>
    <cellStyle name="Nota 34 4" xfId="2208"/>
    <cellStyle name="Nota 35" xfId="2209"/>
    <cellStyle name="Nota 36" xfId="2210"/>
    <cellStyle name="Nota 37" xfId="2211"/>
    <cellStyle name="Nota 38" xfId="2212"/>
    <cellStyle name="Nota 39" xfId="2213"/>
    <cellStyle name="Nota 4" xfId="2214"/>
    <cellStyle name="Nota 4 2" xfId="2215"/>
    <cellStyle name="Nota 4 3" xfId="2216"/>
    <cellStyle name="Nota 40" xfId="2217"/>
    <cellStyle name="Nota 41" xfId="2218"/>
    <cellStyle name="Nota 5" xfId="2219"/>
    <cellStyle name="Nota 5 2" xfId="2220"/>
    <cellStyle name="Nota 5 3" xfId="2221"/>
    <cellStyle name="Nota 6" xfId="2222"/>
    <cellStyle name="Nota 6 2" xfId="2223"/>
    <cellStyle name="Nota 6 3" xfId="2224"/>
    <cellStyle name="Nota 7" xfId="2225"/>
    <cellStyle name="Nota 7 2" xfId="2226"/>
    <cellStyle name="Nota 7 3" xfId="2227"/>
    <cellStyle name="Nota 8" xfId="2228"/>
    <cellStyle name="Nota 8 2" xfId="2229"/>
    <cellStyle name="Nota 8 3" xfId="2230"/>
    <cellStyle name="Nota 9" xfId="2231"/>
    <cellStyle name="Nota 9 2" xfId="2232"/>
    <cellStyle name="Nota 9 3" xfId="2233"/>
    <cellStyle name="Note" xfId="2234"/>
    <cellStyle name="Note 2" xfId="2235"/>
    <cellStyle name="Note 2 2" xfId="2236"/>
    <cellStyle name="Note 2 3" xfId="2237"/>
    <cellStyle name="Note 2 4" xfId="2238"/>
    <cellStyle name="Note 3" xfId="2239"/>
    <cellStyle name="Note 3 2" xfId="2240"/>
    <cellStyle name="Note 3 3" xfId="2241"/>
    <cellStyle name="Note 3 4" xfId="2242"/>
    <cellStyle name="Note 4" xfId="2243"/>
    <cellStyle name="Note 5" xfId="2244"/>
    <cellStyle name="Note 6" xfId="2245"/>
    <cellStyle name="Output 10" xfId="2246"/>
    <cellStyle name="Output 10 2" xfId="2247"/>
    <cellStyle name="Output 10 3" xfId="2248"/>
    <cellStyle name="Output 11" xfId="2249"/>
    <cellStyle name="Output 11 2" xfId="2250"/>
    <cellStyle name="Output 11 3" xfId="2251"/>
    <cellStyle name="Output 12" xfId="2252"/>
    <cellStyle name="Output 12 2" xfId="2253"/>
    <cellStyle name="Output 12 3" xfId="2254"/>
    <cellStyle name="Output 13" xfId="2255"/>
    <cellStyle name="Output 13 2" xfId="2256"/>
    <cellStyle name="Output 13 3" xfId="2257"/>
    <cellStyle name="Output 14" xfId="2258"/>
    <cellStyle name="Output 14 2" xfId="2259"/>
    <cellStyle name="Output 14 3" xfId="2260"/>
    <cellStyle name="Output 15" xfId="2261"/>
    <cellStyle name="Output 15 2" xfId="2262"/>
    <cellStyle name="Output 15 3" xfId="2263"/>
    <cellStyle name="Output 16" xfId="2264"/>
    <cellStyle name="Output 16 2" xfId="2265"/>
    <cellStyle name="Output 16 3" xfId="2266"/>
    <cellStyle name="Output 17" xfId="2267"/>
    <cellStyle name="Output 17 2" xfId="2268"/>
    <cellStyle name="Output 17 3" xfId="2269"/>
    <cellStyle name="Output 18" xfId="2270"/>
    <cellStyle name="Output 18 2" xfId="2271"/>
    <cellStyle name="Output 18 3" xfId="2272"/>
    <cellStyle name="Output 19" xfId="2273"/>
    <cellStyle name="Output 19 2" xfId="2274"/>
    <cellStyle name="Output 19 3" xfId="2275"/>
    <cellStyle name="Output 2" xfId="2276"/>
    <cellStyle name="Output 2 2" xfId="2277"/>
    <cellStyle name="Output 2 3" xfId="2278"/>
    <cellStyle name="Output 2 4" xfId="2279"/>
    <cellStyle name="Output 2 5" xfId="2280"/>
    <cellStyle name="Output 20" xfId="2281"/>
    <cellStyle name="Output 20 2" xfId="2282"/>
    <cellStyle name="Output 20 3" xfId="2283"/>
    <cellStyle name="Output 21" xfId="2284"/>
    <cellStyle name="Output 22" xfId="2285"/>
    <cellStyle name="Output 23" xfId="2286"/>
    <cellStyle name="Output 24" xfId="2287"/>
    <cellStyle name="Output 25" xfId="2288"/>
    <cellStyle name="Output 26" xfId="2289"/>
    <cellStyle name="Output 27" xfId="2290"/>
    <cellStyle name="Output 28" xfId="2291"/>
    <cellStyle name="Output 29" xfId="2292"/>
    <cellStyle name="Output 3" xfId="2293"/>
    <cellStyle name="Output 3 2" xfId="2294"/>
    <cellStyle name="Output 3 3" xfId="2295"/>
    <cellStyle name="Output 30" xfId="2296"/>
    <cellStyle name="Output 31" xfId="2297"/>
    <cellStyle name="Output 32" xfId="2298"/>
    <cellStyle name="Output 33" xfId="2299"/>
    <cellStyle name="Output 34" xfId="2300"/>
    <cellStyle name="Output 35" xfId="2301"/>
    <cellStyle name="Output 36" xfId="2302"/>
    <cellStyle name="Output 4" xfId="2303"/>
    <cellStyle name="Output 4 2" xfId="2304"/>
    <cellStyle name="Output 4 3" xfId="2305"/>
    <cellStyle name="Output 5" xfId="2306"/>
    <cellStyle name="Output 5 2" xfId="2307"/>
    <cellStyle name="Output 5 3" xfId="2308"/>
    <cellStyle name="Output 6" xfId="2309"/>
    <cellStyle name="Output 6 2" xfId="2310"/>
    <cellStyle name="Output 6 3" xfId="2311"/>
    <cellStyle name="Output 7" xfId="2312"/>
    <cellStyle name="Output 7 2" xfId="2313"/>
    <cellStyle name="Output 7 3" xfId="2314"/>
    <cellStyle name="Output 8" xfId="2315"/>
    <cellStyle name="Output 8 2" xfId="2316"/>
    <cellStyle name="Output 8 3" xfId="2317"/>
    <cellStyle name="Output 9" xfId="2318"/>
    <cellStyle name="Output 9 2" xfId="2319"/>
    <cellStyle name="Output 9 3" xfId="2320"/>
    <cellStyle name="Percent 2" xfId="2321"/>
    <cellStyle name="Percent 2 2" xfId="2322"/>
    <cellStyle name="Percent 3" xfId="2323"/>
    <cellStyle name="Percent 3 2" xfId="2324"/>
    <cellStyle name="Percent 3 2 2" xfId="2325"/>
    <cellStyle name="Percent 3 3" xfId="2326"/>
    <cellStyle name="Percentuale 2" xfId="2327"/>
    <cellStyle name="Percentuale 2 2" xfId="2328"/>
    <cellStyle name="Percentuale 3" xfId="2329"/>
    <cellStyle name="Percentuale 3 2" xfId="2330"/>
    <cellStyle name="Percentuale 3 2 2" xfId="2331"/>
    <cellStyle name="Percentuale 3 3" xfId="2332"/>
    <cellStyle name="Percentuale 4" xfId="2333"/>
    <cellStyle name="Percentuale 4 2" xfId="2334"/>
    <cellStyle name="Percentuale 5" xfId="2335"/>
    <cellStyle name="Percentuale 6" xfId="2336"/>
    <cellStyle name="S7" xfId="2337"/>
    <cellStyle name="S8" xfId="2338"/>
    <cellStyle name="S9" xfId="2339"/>
    <cellStyle name="SAS FM Row drillable header" xfId="2340"/>
    <cellStyle name="SAS FM Row drillable header 2" xfId="2341"/>
    <cellStyle name="SAS FM Row drillable header 2 2" xfId="2342"/>
    <cellStyle name="SAS FM Row drillable header 2 3" xfId="2343"/>
    <cellStyle name="SAS FM Row drillable header 2 4" xfId="2344"/>
    <cellStyle name="SAS FM Row drillable header 3" xfId="2345"/>
    <cellStyle name="SAS FM Row drillable header 4" xfId="2346"/>
    <cellStyle name="SAS FM Row header" xfId="2347"/>
    <cellStyle name="SAS FM Row header 2" xfId="2348"/>
    <cellStyle name="SAS FM Row header 2 2" xfId="2349"/>
    <cellStyle name="SAS FM Row header 2 3" xfId="2350"/>
    <cellStyle name="SAS FM Row header 2 4" xfId="2351"/>
    <cellStyle name="SAS FM Row header 3" xfId="2352"/>
    <cellStyle name="SAS FM Row header 3 2" xfId="2353"/>
    <cellStyle name="SAS FM Row header 3 3" xfId="2354"/>
    <cellStyle name="SAS FM Row header 3 4" xfId="2355"/>
    <cellStyle name="SAS FM Row header 4" xfId="2356"/>
    <cellStyle name="SAS FM Row header 5" xfId="2357"/>
    <cellStyle name="Testo avviso 10" xfId="2358"/>
    <cellStyle name="Testo avviso 11" xfId="2359"/>
    <cellStyle name="Testo avviso 12" xfId="2360"/>
    <cellStyle name="Testo avviso 13" xfId="2361"/>
    <cellStyle name="Testo avviso 14" xfId="2362"/>
    <cellStyle name="Testo avviso 15" xfId="2363"/>
    <cellStyle name="Testo avviso 15 2" xfId="2364"/>
    <cellStyle name="Testo avviso 15 3" xfId="2365"/>
    <cellStyle name="Testo avviso 16" xfId="2366"/>
    <cellStyle name="Testo avviso 16 2" xfId="2367"/>
    <cellStyle name="Testo avviso 16 3" xfId="2368"/>
    <cellStyle name="Testo avviso 17" xfId="2369"/>
    <cellStyle name="Testo avviso 17 2" xfId="2370"/>
    <cellStyle name="Testo avviso 17 3" xfId="2371"/>
    <cellStyle name="Testo avviso 18" xfId="2372"/>
    <cellStyle name="Testo avviso 18 2" xfId="2373"/>
    <cellStyle name="Testo avviso 18 3" xfId="2374"/>
    <cellStyle name="Testo avviso 19" xfId="2375"/>
    <cellStyle name="Testo avviso 19 2" xfId="2376"/>
    <cellStyle name="Testo avviso 19 3" xfId="2377"/>
    <cellStyle name="Testo avviso 2" xfId="2378"/>
    <cellStyle name="Testo avviso 2 2" xfId="2379"/>
    <cellStyle name="Testo avviso 2 3" xfId="2380"/>
    <cellStyle name="Testo avviso 20" xfId="2381"/>
    <cellStyle name="Testo avviso 20 2" xfId="2382"/>
    <cellStyle name="Testo avviso 20 3" xfId="2383"/>
    <cellStyle name="Testo avviso 21" xfId="2384"/>
    <cellStyle name="Testo avviso 22" xfId="2385"/>
    <cellStyle name="Testo avviso 23" xfId="2386"/>
    <cellStyle name="Testo avviso 24" xfId="2387"/>
    <cellStyle name="Testo avviso 25" xfId="2388"/>
    <cellStyle name="Testo avviso 26" xfId="2389"/>
    <cellStyle name="Testo avviso 27" xfId="2390"/>
    <cellStyle name="Testo avviso 28" xfId="2391"/>
    <cellStyle name="Testo avviso 29" xfId="2392"/>
    <cellStyle name="Testo avviso 3" xfId="2393"/>
    <cellStyle name="Testo avviso 3 2" xfId="2394"/>
    <cellStyle name="Testo avviso 3 3" xfId="2395"/>
    <cellStyle name="Testo avviso 30" xfId="2396"/>
    <cellStyle name="Testo avviso 31" xfId="2397"/>
    <cellStyle name="Testo avviso 32" xfId="2398"/>
    <cellStyle name="Testo avviso 33" xfId="2399"/>
    <cellStyle name="Testo avviso 36" xfId="2400"/>
    <cellStyle name="Testo avviso 4" xfId="2401"/>
    <cellStyle name="Testo avviso 4 2" xfId="2402"/>
    <cellStyle name="Testo avviso 4 3" xfId="2403"/>
    <cellStyle name="Testo avviso 5" xfId="2404"/>
    <cellStyle name="Testo avviso 5 2" xfId="2405"/>
    <cellStyle name="Testo avviso 5 3" xfId="2406"/>
    <cellStyle name="Testo avviso 6" xfId="2407"/>
    <cellStyle name="Testo avviso 6 2" xfId="2408"/>
    <cellStyle name="Testo avviso 6 3" xfId="2409"/>
    <cellStyle name="Testo avviso 7" xfId="2410"/>
    <cellStyle name="Testo avviso 8" xfId="2411"/>
    <cellStyle name="Testo avviso 9" xfId="2412"/>
    <cellStyle name="Testo descrittivo 10" xfId="2413"/>
    <cellStyle name="Testo descrittivo 11" xfId="2414"/>
    <cellStyle name="Testo descrittivo 12" xfId="2415"/>
    <cellStyle name="Testo descrittivo 13" xfId="2416"/>
    <cellStyle name="Testo descrittivo 14" xfId="2417"/>
    <cellStyle name="Testo descrittivo 15" xfId="2418"/>
    <cellStyle name="Testo descrittivo 15 2" xfId="2419"/>
    <cellStyle name="Testo descrittivo 15 3" xfId="2420"/>
    <cellStyle name="Testo descrittivo 16" xfId="2421"/>
    <cellStyle name="Testo descrittivo 16 2" xfId="2422"/>
    <cellStyle name="Testo descrittivo 16 3" xfId="2423"/>
    <cellStyle name="Testo descrittivo 17" xfId="2424"/>
    <cellStyle name="Testo descrittivo 17 2" xfId="2425"/>
    <cellStyle name="Testo descrittivo 17 3" xfId="2426"/>
    <cellStyle name="Testo descrittivo 18" xfId="2427"/>
    <cellStyle name="Testo descrittivo 18 2" xfId="2428"/>
    <cellStyle name="Testo descrittivo 18 3" xfId="2429"/>
    <cellStyle name="Testo descrittivo 19" xfId="2430"/>
    <cellStyle name="Testo descrittivo 19 2" xfId="2431"/>
    <cellStyle name="Testo descrittivo 19 3" xfId="2432"/>
    <cellStyle name="Testo descrittivo 2" xfId="2433"/>
    <cellStyle name="Testo descrittivo 2 2" xfId="2434"/>
    <cellStyle name="Testo descrittivo 2 3" xfId="2435"/>
    <cellStyle name="Testo descrittivo 20" xfId="2436"/>
    <cellStyle name="Testo descrittivo 20 2" xfId="2437"/>
    <cellStyle name="Testo descrittivo 20 3" xfId="2438"/>
    <cellStyle name="Testo descrittivo 21" xfId="2439"/>
    <cellStyle name="Testo descrittivo 22" xfId="2440"/>
    <cellStyle name="Testo descrittivo 23" xfId="2441"/>
    <cellStyle name="Testo descrittivo 24" xfId="2442"/>
    <cellStyle name="Testo descrittivo 25" xfId="2443"/>
    <cellStyle name="Testo descrittivo 26" xfId="2444"/>
    <cellStyle name="Testo descrittivo 27" xfId="2445"/>
    <cellStyle name="Testo descrittivo 28" xfId="2446"/>
    <cellStyle name="Testo descrittivo 29" xfId="2447"/>
    <cellStyle name="Testo descrittivo 3" xfId="2448"/>
    <cellStyle name="Testo descrittivo 3 2" xfId="2449"/>
    <cellStyle name="Testo descrittivo 3 3" xfId="2450"/>
    <cellStyle name="Testo descrittivo 30" xfId="2451"/>
    <cellStyle name="Testo descrittivo 31" xfId="2452"/>
    <cellStyle name="Testo descrittivo 32" xfId="2453"/>
    <cellStyle name="Testo descrittivo 33" xfId="2454"/>
    <cellStyle name="Testo descrittivo 36" xfId="2455"/>
    <cellStyle name="Testo descrittivo 4" xfId="2456"/>
    <cellStyle name="Testo descrittivo 4 2" xfId="2457"/>
    <cellStyle name="Testo descrittivo 4 3" xfId="2458"/>
    <cellStyle name="Testo descrittivo 5" xfId="2459"/>
    <cellStyle name="Testo descrittivo 5 2" xfId="2460"/>
    <cellStyle name="Testo descrittivo 5 3" xfId="2461"/>
    <cellStyle name="Testo descrittivo 6" xfId="2462"/>
    <cellStyle name="Testo descrittivo 6 2" xfId="2463"/>
    <cellStyle name="Testo descrittivo 6 3" xfId="2464"/>
    <cellStyle name="Testo descrittivo 7" xfId="2465"/>
    <cellStyle name="Testo descrittivo 8" xfId="2466"/>
    <cellStyle name="Testo descrittivo 9" xfId="2467"/>
    <cellStyle name="Title" xfId="2468"/>
    <cellStyle name="Titolo 1 10" xfId="2469"/>
    <cellStyle name="Titolo 1 11" xfId="2470"/>
    <cellStyle name="Titolo 1 12" xfId="2471"/>
    <cellStyle name="Titolo 1 13" xfId="2472"/>
    <cellStyle name="Titolo 1 14" xfId="2473"/>
    <cellStyle name="Titolo 1 15" xfId="2474"/>
    <cellStyle name="Titolo 1 15 2" xfId="2475"/>
    <cellStyle name="Titolo 1 15 3" xfId="2476"/>
    <cellStyle name="Titolo 1 16" xfId="2477"/>
    <cellStyle name="Titolo 1 16 2" xfId="2478"/>
    <cellStyle name="Titolo 1 16 3" xfId="2479"/>
    <cellStyle name="Titolo 1 17" xfId="2480"/>
    <cellStyle name="Titolo 1 17 2" xfId="2481"/>
    <cellStyle name="Titolo 1 17 3" xfId="2482"/>
    <cellStyle name="Titolo 1 18" xfId="2483"/>
    <cellStyle name="Titolo 1 18 2" xfId="2484"/>
    <cellStyle name="Titolo 1 18 3" xfId="2485"/>
    <cellStyle name="Titolo 1 19" xfId="2486"/>
    <cellStyle name="Titolo 1 19 2" xfId="2487"/>
    <cellStyle name="Titolo 1 19 3" xfId="2488"/>
    <cellStyle name="Titolo 1 2" xfId="2489"/>
    <cellStyle name="Titolo 1 2 2" xfId="2490"/>
    <cellStyle name="Titolo 1 2 3" xfId="2491"/>
    <cellStyle name="Titolo 1 20" xfId="2492"/>
    <cellStyle name="Titolo 1 20 2" xfId="2493"/>
    <cellStyle name="Titolo 1 20 3" xfId="2494"/>
    <cellStyle name="Titolo 1 21" xfId="2495"/>
    <cellStyle name="Titolo 1 22" xfId="2496"/>
    <cellStyle name="Titolo 1 23" xfId="2497"/>
    <cellStyle name="Titolo 1 24" xfId="2498"/>
    <cellStyle name="Titolo 1 25" xfId="2499"/>
    <cellStyle name="Titolo 1 26" xfId="2500"/>
    <cellStyle name="Titolo 1 27" xfId="2501"/>
    <cellStyle name="Titolo 1 28" xfId="2502"/>
    <cellStyle name="Titolo 1 29" xfId="2503"/>
    <cellStyle name="Titolo 1 3" xfId="2504"/>
    <cellStyle name="Titolo 1 3 2" xfId="2505"/>
    <cellStyle name="Titolo 1 3 3" xfId="2506"/>
    <cellStyle name="Titolo 1 30" xfId="2507"/>
    <cellStyle name="Titolo 1 31" xfId="2508"/>
    <cellStyle name="Titolo 1 32" xfId="2509"/>
    <cellStyle name="Titolo 1 33" xfId="2510"/>
    <cellStyle name="Titolo 1 36" xfId="2511"/>
    <cellStyle name="Titolo 1 4" xfId="2512"/>
    <cellStyle name="Titolo 1 4 2" xfId="2513"/>
    <cellStyle name="Titolo 1 4 3" xfId="2514"/>
    <cellStyle name="Titolo 1 5" xfId="2515"/>
    <cellStyle name="Titolo 1 5 2" xfId="2516"/>
    <cellStyle name="Titolo 1 5 3" xfId="2517"/>
    <cellStyle name="Titolo 1 6" xfId="2518"/>
    <cellStyle name="Titolo 1 6 2" xfId="2519"/>
    <cellStyle name="Titolo 1 6 3" xfId="2520"/>
    <cellStyle name="Titolo 1 7" xfId="2521"/>
    <cellStyle name="Titolo 1 8" xfId="2522"/>
    <cellStyle name="Titolo 1 9" xfId="2523"/>
    <cellStyle name="Titolo 10" xfId="2524"/>
    <cellStyle name="Titolo 11" xfId="2525"/>
    <cellStyle name="Titolo 12" xfId="2526"/>
    <cellStyle name="Titolo 13" xfId="2527"/>
    <cellStyle name="Titolo 14" xfId="2528"/>
    <cellStyle name="Titolo 15" xfId="2529"/>
    <cellStyle name="Titolo 16" xfId="2530"/>
    <cellStyle name="Titolo 17" xfId="2531"/>
    <cellStyle name="Titolo 18" xfId="2532"/>
    <cellStyle name="Titolo 18 2" xfId="2533"/>
    <cellStyle name="Titolo 18 3" xfId="2534"/>
    <cellStyle name="Titolo 19" xfId="2535"/>
    <cellStyle name="Titolo 19 2" xfId="2536"/>
    <cellStyle name="Titolo 19 3" xfId="2537"/>
    <cellStyle name="Titolo 2 10" xfId="2538"/>
    <cellStyle name="Titolo 2 11" xfId="2539"/>
    <cellStyle name="Titolo 2 12" xfId="2540"/>
    <cellStyle name="Titolo 2 13" xfId="2541"/>
    <cellStyle name="Titolo 2 14" xfId="2542"/>
    <cellStyle name="Titolo 2 15" xfId="2543"/>
    <cellStyle name="Titolo 2 15 2" xfId="2544"/>
    <cellStyle name="Titolo 2 15 3" xfId="2545"/>
    <cellStyle name="Titolo 2 16" xfId="2546"/>
    <cellStyle name="Titolo 2 16 2" xfId="2547"/>
    <cellStyle name="Titolo 2 16 3" xfId="2548"/>
    <cellStyle name="Titolo 2 17" xfId="2549"/>
    <cellStyle name="Titolo 2 17 2" xfId="2550"/>
    <cellStyle name="Titolo 2 17 3" xfId="2551"/>
    <cellStyle name="Titolo 2 18" xfId="2552"/>
    <cellStyle name="Titolo 2 18 2" xfId="2553"/>
    <cellStyle name="Titolo 2 18 3" xfId="2554"/>
    <cellStyle name="Titolo 2 19" xfId="2555"/>
    <cellStyle name="Titolo 2 19 2" xfId="2556"/>
    <cellStyle name="Titolo 2 19 3" xfId="2557"/>
    <cellStyle name="Titolo 2 2" xfId="2558"/>
    <cellStyle name="Titolo 2 2 2" xfId="2559"/>
    <cellStyle name="Titolo 2 2 3" xfId="2560"/>
    <cellStyle name="Titolo 2 20" xfId="2561"/>
    <cellStyle name="Titolo 2 20 2" xfId="2562"/>
    <cellStyle name="Titolo 2 20 3" xfId="2563"/>
    <cellStyle name="Titolo 2 21" xfId="2564"/>
    <cellStyle name="Titolo 2 22" xfId="2565"/>
    <cellStyle name="Titolo 2 23" xfId="2566"/>
    <cellStyle name="Titolo 2 24" xfId="2567"/>
    <cellStyle name="Titolo 2 25" xfId="2568"/>
    <cellStyle name="Titolo 2 26" xfId="2569"/>
    <cellStyle name="Titolo 2 27" xfId="2570"/>
    <cellStyle name="Titolo 2 28" xfId="2571"/>
    <cellStyle name="Titolo 2 29" xfId="2572"/>
    <cellStyle name="Titolo 2 3" xfId="2573"/>
    <cellStyle name="Titolo 2 3 2" xfId="2574"/>
    <cellStyle name="Titolo 2 3 3" xfId="2575"/>
    <cellStyle name="Titolo 2 30" xfId="2576"/>
    <cellStyle name="Titolo 2 31" xfId="2577"/>
    <cellStyle name="Titolo 2 32" xfId="2578"/>
    <cellStyle name="Titolo 2 33" xfId="2579"/>
    <cellStyle name="Titolo 2 36" xfId="2580"/>
    <cellStyle name="Titolo 2 4" xfId="2581"/>
    <cellStyle name="Titolo 2 4 2" xfId="2582"/>
    <cellStyle name="Titolo 2 4 3" xfId="2583"/>
    <cellStyle name="Titolo 2 5" xfId="2584"/>
    <cellStyle name="Titolo 2 5 2" xfId="2585"/>
    <cellStyle name="Titolo 2 5 3" xfId="2586"/>
    <cellStyle name="Titolo 2 6" xfId="2587"/>
    <cellStyle name="Titolo 2 6 2" xfId="2588"/>
    <cellStyle name="Titolo 2 6 3" xfId="2589"/>
    <cellStyle name="Titolo 2 7" xfId="2590"/>
    <cellStyle name="Titolo 2 8" xfId="2591"/>
    <cellStyle name="Titolo 2 9" xfId="2592"/>
    <cellStyle name="Titolo 20" xfId="2593"/>
    <cellStyle name="Titolo 20 2" xfId="2594"/>
    <cellStyle name="Titolo 20 3" xfId="2595"/>
    <cellStyle name="Titolo 21" xfId="2596"/>
    <cellStyle name="Titolo 21 2" xfId="2597"/>
    <cellStyle name="Titolo 21 3" xfId="2598"/>
    <cellStyle name="Titolo 22" xfId="2599"/>
    <cellStyle name="Titolo 22 2" xfId="2600"/>
    <cellStyle name="Titolo 22 3" xfId="2601"/>
    <cellStyle name="Titolo 23" xfId="2602"/>
    <cellStyle name="Titolo 23 2" xfId="2603"/>
    <cellStyle name="Titolo 23 3" xfId="2604"/>
    <cellStyle name="Titolo 24" xfId="2605"/>
    <cellStyle name="Titolo 25" xfId="2606"/>
    <cellStyle name="Titolo 26" xfId="2607"/>
    <cellStyle name="Titolo 27" xfId="2608"/>
    <cellStyle name="Titolo 28" xfId="2609"/>
    <cellStyle name="Titolo 29" xfId="2610"/>
    <cellStyle name="Titolo 3 10" xfId="2611"/>
    <cellStyle name="Titolo 3 11" xfId="2612"/>
    <cellStyle name="Titolo 3 12" xfId="2613"/>
    <cellStyle name="Titolo 3 13" xfId="2614"/>
    <cellStyle name="Titolo 3 14" xfId="2615"/>
    <cellStyle name="Titolo 3 15" xfId="2616"/>
    <cellStyle name="Titolo 3 15 2" xfId="2617"/>
    <cellStyle name="Titolo 3 15 3" xfId="2618"/>
    <cellStyle name="Titolo 3 16" xfId="2619"/>
    <cellStyle name="Titolo 3 16 2" xfId="2620"/>
    <cellStyle name="Titolo 3 16 3" xfId="2621"/>
    <cellStyle name="Titolo 3 17" xfId="2622"/>
    <cellStyle name="Titolo 3 17 2" xfId="2623"/>
    <cellStyle name="Titolo 3 17 3" xfId="2624"/>
    <cellStyle name="Titolo 3 18" xfId="2625"/>
    <cellStyle name="Titolo 3 18 2" xfId="2626"/>
    <cellStyle name="Titolo 3 18 3" xfId="2627"/>
    <cellStyle name="Titolo 3 19" xfId="2628"/>
    <cellStyle name="Titolo 3 19 2" xfId="2629"/>
    <cellStyle name="Titolo 3 19 3" xfId="2630"/>
    <cellStyle name="Titolo 3 2" xfId="2631"/>
    <cellStyle name="Titolo 3 2 2" xfId="2632"/>
    <cellStyle name="Titolo 3 2 3" xfId="2633"/>
    <cellStyle name="Titolo 3 20" xfId="2634"/>
    <cellStyle name="Titolo 3 20 2" xfId="2635"/>
    <cellStyle name="Titolo 3 20 3" xfId="2636"/>
    <cellStyle name="Titolo 3 21" xfId="2637"/>
    <cellStyle name="Titolo 3 22" xfId="2638"/>
    <cellStyle name="Titolo 3 23" xfId="2639"/>
    <cellStyle name="Titolo 3 24" xfId="2640"/>
    <cellStyle name="Titolo 3 25" xfId="2641"/>
    <cellStyle name="Titolo 3 26" xfId="2642"/>
    <cellStyle name="Titolo 3 27" xfId="2643"/>
    <cellStyle name="Titolo 3 28" xfId="2644"/>
    <cellStyle name="Titolo 3 29" xfId="2645"/>
    <cellStyle name="Titolo 3 3" xfId="2646"/>
    <cellStyle name="Titolo 3 3 2" xfId="2647"/>
    <cellStyle name="Titolo 3 3 3" xfId="2648"/>
    <cellStyle name="Titolo 3 30" xfId="2649"/>
    <cellStyle name="Titolo 3 31" xfId="2650"/>
    <cellStyle name="Titolo 3 32" xfId="2651"/>
    <cellStyle name="Titolo 3 33" xfId="2652"/>
    <cellStyle name="Titolo 3 36" xfId="2653"/>
    <cellStyle name="Titolo 3 4" xfId="2654"/>
    <cellStyle name="Titolo 3 4 2" xfId="2655"/>
    <cellStyle name="Titolo 3 4 3" xfId="2656"/>
    <cellStyle name="Titolo 3 5" xfId="2657"/>
    <cellStyle name="Titolo 3 5 2" xfId="2658"/>
    <cellStyle name="Titolo 3 5 3" xfId="2659"/>
    <cellStyle name="Titolo 3 6" xfId="2660"/>
    <cellStyle name="Titolo 3 6 2" xfId="2661"/>
    <cellStyle name="Titolo 3 6 3" xfId="2662"/>
    <cellStyle name="Titolo 3 7" xfId="2663"/>
    <cellStyle name="Titolo 3 8" xfId="2664"/>
    <cellStyle name="Titolo 3 9" xfId="2665"/>
    <cellStyle name="Titolo 30" xfId="2666"/>
    <cellStyle name="Titolo 31" xfId="2667"/>
    <cellStyle name="Titolo 32" xfId="2668"/>
    <cellStyle name="Titolo 33" xfId="2669"/>
    <cellStyle name="Titolo 34" xfId="2670"/>
    <cellStyle name="Titolo 35" xfId="2671"/>
    <cellStyle name="Titolo 36" xfId="2672"/>
    <cellStyle name="Titolo 39" xfId="2673"/>
    <cellStyle name="Titolo 4 10" xfId="2674"/>
    <cellStyle name="Titolo 4 11" xfId="2675"/>
    <cellStyle name="Titolo 4 12" xfId="2676"/>
    <cellStyle name="Titolo 4 13" xfId="2677"/>
    <cellStyle name="Titolo 4 14" xfId="2678"/>
    <cellStyle name="Titolo 4 15" xfId="2679"/>
    <cellStyle name="Titolo 4 15 2" xfId="2680"/>
    <cellStyle name="Titolo 4 15 3" xfId="2681"/>
    <cellStyle name="Titolo 4 16" xfId="2682"/>
    <cellStyle name="Titolo 4 16 2" xfId="2683"/>
    <cellStyle name="Titolo 4 16 3" xfId="2684"/>
    <cellStyle name="Titolo 4 17" xfId="2685"/>
    <cellStyle name="Titolo 4 17 2" xfId="2686"/>
    <cellStyle name="Titolo 4 17 3" xfId="2687"/>
    <cellStyle name="Titolo 4 18" xfId="2688"/>
    <cellStyle name="Titolo 4 18 2" xfId="2689"/>
    <cellStyle name="Titolo 4 18 3" xfId="2690"/>
    <cellStyle name="Titolo 4 19" xfId="2691"/>
    <cellStyle name="Titolo 4 19 2" xfId="2692"/>
    <cellStyle name="Titolo 4 19 3" xfId="2693"/>
    <cellStyle name="Titolo 4 2" xfId="2694"/>
    <cellStyle name="Titolo 4 2 2" xfId="2695"/>
    <cellStyle name="Titolo 4 2 3" xfId="2696"/>
    <cellStyle name="Titolo 4 20" xfId="2697"/>
    <cellStyle name="Titolo 4 20 2" xfId="2698"/>
    <cellStyle name="Titolo 4 20 3" xfId="2699"/>
    <cellStyle name="Titolo 4 21" xfId="2700"/>
    <cellStyle name="Titolo 4 22" xfId="2701"/>
    <cellStyle name="Titolo 4 23" xfId="2702"/>
    <cellStyle name="Titolo 4 24" xfId="2703"/>
    <cellStyle name="Titolo 4 25" xfId="2704"/>
    <cellStyle name="Titolo 4 26" xfId="2705"/>
    <cellStyle name="Titolo 4 27" xfId="2706"/>
    <cellStyle name="Titolo 4 28" xfId="2707"/>
    <cellStyle name="Titolo 4 29" xfId="2708"/>
    <cellStyle name="Titolo 4 3" xfId="2709"/>
    <cellStyle name="Titolo 4 3 2" xfId="2710"/>
    <cellStyle name="Titolo 4 3 3" xfId="2711"/>
    <cellStyle name="Titolo 4 30" xfId="2712"/>
    <cellStyle name="Titolo 4 31" xfId="2713"/>
    <cellStyle name="Titolo 4 32" xfId="2714"/>
    <cellStyle name="Titolo 4 33" xfId="2715"/>
    <cellStyle name="Titolo 4 36" xfId="2716"/>
    <cellStyle name="Titolo 4 4" xfId="2717"/>
    <cellStyle name="Titolo 4 4 2" xfId="2718"/>
    <cellStyle name="Titolo 4 4 3" xfId="2719"/>
    <cellStyle name="Titolo 4 5" xfId="2720"/>
    <cellStyle name="Titolo 4 5 2" xfId="2721"/>
    <cellStyle name="Titolo 4 5 3" xfId="2722"/>
    <cellStyle name="Titolo 4 6" xfId="2723"/>
    <cellStyle name="Titolo 4 6 2" xfId="2724"/>
    <cellStyle name="Titolo 4 6 3" xfId="2725"/>
    <cellStyle name="Titolo 4 7" xfId="2726"/>
    <cellStyle name="Titolo 4 8" xfId="2727"/>
    <cellStyle name="Titolo 4 9" xfId="2728"/>
    <cellStyle name="Titolo 5" xfId="2729"/>
    <cellStyle name="Titolo 5 2" xfId="2730"/>
    <cellStyle name="Titolo 5 3" xfId="2731"/>
    <cellStyle name="Titolo 6" xfId="2732"/>
    <cellStyle name="Titolo 6 2" xfId="2733"/>
    <cellStyle name="Titolo 6 3" xfId="2734"/>
    <cellStyle name="Titolo 7" xfId="2735"/>
    <cellStyle name="Titolo 7 2" xfId="2736"/>
    <cellStyle name="Titolo 7 3" xfId="2737"/>
    <cellStyle name="Titolo 8" xfId="2738"/>
    <cellStyle name="Titolo 8 2" xfId="2739"/>
    <cellStyle name="Titolo 8 3" xfId="2740"/>
    <cellStyle name="Titolo 9" xfId="2741"/>
    <cellStyle name="Titolo 9 2" xfId="2742"/>
    <cellStyle name="Titolo 9 3" xfId="2743"/>
    <cellStyle name="Total" xfId="2744"/>
    <cellStyle name="Total 2" xfId="2745"/>
    <cellStyle name="Total 3" xfId="2746"/>
    <cellStyle name="Totale 10" xfId="2747"/>
    <cellStyle name="Totale 10 2" xfId="2748"/>
    <cellStyle name="Totale 10 3" xfId="2749"/>
    <cellStyle name="Totale 11" xfId="2750"/>
    <cellStyle name="Totale 11 2" xfId="2751"/>
    <cellStyle name="Totale 11 3" xfId="2752"/>
    <cellStyle name="Totale 12" xfId="2753"/>
    <cellStyle name="Totale 12 2" xfId="2754"/>
    <cellStyle name="Totale 12 3" xfId="2755"/>
    <cellStyle name="Totale 13" xfId="2756"/>
    <cellStyle name="Totale 13 2" xfId="2757"/>
    <cellStyle name="Totale 13 3" xfId="2758"/>
    <cellStyle name="Totale 14" xfId="2759"/>
    <cellStyle name="Totale 14 2" xfId="2760"/>
    <cellStyle name="Totale 14 3" xfId="2761"/>
    <cellStyle name="Totale 15" xfId="2762"/>
    <cellStyle name="Totale 15 2" xfId="2763"/>
    <cellStyle name="Totale 15 3" xfId="2764"/>
    <cellStyle name="Totale 16" xfId="2765"/>
    <cellStyle name="Totale 16 2" xfId="2766"/>
    <cellStyle name="Totale 16 3" xfId="2767"/>
    <cellStyle name="Totale 17" xfId="2768"/>
    <cellStyle name="Totale 17 2" xfId="2769"/>
    <cellStyle name="Totale 17 3" xfId="2770"/>
    <cellStyle name="Totale 18" xfId="2771"/>
    <cellStyle name="Totale 18 2" xfId="2772"/>
    <cellStyle name="Totale 18 3" xfId="2773"/>
    <cellStyle name="Totale 19" xfId="2774"/>
    <cellStyle name="Totale 19 2" xfId="2775"/>
    <cellStyle name="Totale 19 3" xfId="2776"/>
    <cellStyle name="Totale 2" xfId="2777"/>
    <cellStyle name="Totale 2 2" xfId="2778"/>
    <cellStyle name="Totale 2 3" xfId="2779"/>
    <cellStyle name="Totale 2 4" xfId="2780"/>
    <cellStyle name="Totale 2 5" xfId="2781"/>
    <cellStyle name="Totale 20" xfId="2782"/>
    <cellStyle name="Totale 20 2" xfId="2783"/>
    <cellStyle name="Totale 20 3" xfId="2784"/>
    <cellStyle name="Totale 21" xfId="2785"/>
    <cellStyle name="Totale 22" xfId="2786"/>
    <cellStyle name="Totale 23" xfId="2787"/>
    <cellStyle name="Totale 24" xfId="2788"/>
    <cellStyle name="Totale 25" xfId="2789"/>
    <cellStyle name="Totale 26" xfId="2790"/>
    <cellStyle name="Totale 27" xfId="2791"/>
    <cellStyle name="Totale 28" xfId="2792"/>
    <cellStyle name="Totale 29" xfId="2793"/>
    <cellStyle name="Totale 3" xfId="2794"/>
    <cellStyle name="Totale 3 2" xfId="2795"/>
    <cellStyle name="Totale 3 3" xfId="2796"/>
    <cellStyle name="Totale 30" xfId="2797"/>
    <cellStyle name="Totale 31" xfId="2798"/>
    <cellStyle name="Totale 32" xfId="2799"/>
    <cellStyle name="Totale 33" xfId="2800"/>
    <cellStyle name="Totale 34" xfId="2801"/>
    <cellStyle name="Totale 36" xfId="2802"/>
    <cellStyle name="Totale 4" xfId="2803"/>
    <cellStyle name="Totale 4 2" xfId="2804"/>
    <cellStyle name="Totale 4 3" xfId="2805"/>
    <cellStyle name="Totale 5" xfId="2806"/>
    <cellStyle name="Totale 5 2" xfId="2807"/>
    <cellStyle name="Totale 5 3" xfId="2808"/>
    <cellStyle name="Totale 6" xfId="2809"/>
    <cellStyle name="Totale 6 2" xfId="2810"/>
    <cellStyle name="Totale 6 3" xfId="2811"/>
    <cellStyle name="Totale 7" xfId="2812"/>
    <cellStyle name="Totale 7 2" xfId="2813"/>
    <cellStyle name="Totale 7 3" xfId="2814"/>
    <cellStyle name="Totale 8" xfId="2815"/>
    <cellStyle name="Totale 8 2" xfId="2816"/>
    <cellStyle name="Totale 8 3" xfId="2817"/>
    <cellStyle name="Totale 9" xfId="2818"/>
    <cellStyle name="Totale 9 2" xfId="2819"/>
    <cellStyle name="Totale 9 3" xfId="2820"/>
    <cellStyle name="Valore non valido 10" xfId="2821"/>
    <cellStyle name="Valore non valido 11" xfId="2822"/>
    <cellStyle name="Valore non valido 12" xfId="2823"/>
    <cellStyle name="Valore non valido 13" xfId="2824"/>
    <cellStyle name="Valore non valido 14" xfId="2825"/>
    <cellStyle name="Valore non valido 15" xfId="2826"/>
    <cellStyle name="Valore non valido 15 2" xfId="2827"/>
    <cellStyle name="Valore non valido 15 3" xfId="2828"/>
    <cellStyle name="Valore non valido 16" xfId="2829"/>
    <cellStyle name="Valore non valido 16 2" xfId="2830"/>
    <cellStyle name="Valore non valido 16 3" xfId="2831"/>
    <cellStyle name="Valore non valido 17" xfId="2832"/>
    <cellStyle name="Valore non valido 17 2" xfId="2833"/>
    <cellStyle name="Valore non valido 17 3" xfId="2834"/>
    <cellStyle name="Valore non valido 18" xfId="2835"/>
    <cellStyle name="Valore non valido 18 2" xfId="2836"/>
    <cellStyle name="Valore non valido 18 3" xfId="2837"/>
    <cellStyle name="Valore non valido 19" xfId="2838"/>
    <cellStyle name="Valore non valido 19 2" xfId="2839"/>
    <cellStyle name="Valore non valido 19 3" xfId="2840"/>
    <cellStyle name="Valore non valido 2" xfId="2841"/>
    <cellStyle name="Valore non valido 2 2" xfId="2842"/>
    <cellStyle name="Valore non valido 2 3" xfId="2843"/>
    <cellStyle name="Valore non valido 20" xfId="2844"/>
    <cellStyle name="Valore non valido 20 2" xfId="2845"/>
    <cellStyle name="Valore non valido 20 3" xfId="2846"/>
    <cellStyle name="Valore non valido 21" xfId="2847"/>
    <cellStyle name="Valore non valido 22" xfId="2848"/>
    <cellStyle name="Valore non valido 23" xfId="2849"/>
    <cellStyle name="Valore non valido 24" xfId="2850"/>
    <cellStyle name="Valore non valido 25" xfId="2851"/>
    <cellStyle name="Valore non valido 26" xfId="2852"/>
    <cellStyle name="Valore non valido 27" xfId="2853"/>
    <cellStyle name="Valore non valido 28" xfId="2854"/>
    <cellStyle name="Valore non valido 29" xfId="2855"/>
    <cellStyle name="Valore non valido 3" xfId="2856"/>
    <cellStyle name="Valore non valido 3 2" xfId="2857"/>
    <cellStyle name="Valore non valido 3 3" xfId="2858"/>
    <cellStyle name="Valore non valido 30" xfId="2859"/>
    <cellStyle name="Valore non valido 31" xfId="2860"/>
    <cellStyle name="Valore non valido 32" xfId="2861"/>
    <cellStyle name="Valore non valido 33" xfId="2862"/>
    <cellStyle name="Valore non valido 36" xfId="2863"/>
    <cellStyle name="Valore non valido 4" xfId="2864"/>
    <cellStyle name="Valore non valido 4 2" xfId="2865"/>
    <cellStyle name="Valore non valido 4 3" xfId="2866"/>
    <cellStyle name="Valore non valido 5" xfId="2867"/>
    <cellStyle name="Valore non valido 5 2" xfId="2868"/>
    <cellStyle name="Valore non valido 5 3" xfId="2869"/>
    <cellStyle name="Valore non valido 6" xfId="2870"/>
    <cellStyle name="Valore non valido 6 2" xfId="2871"/>
    <cellStyle name="Valore non valido 6 3" xfId="2872"/>
    <cellStyle name="Valore non valido 7" xfId="2873"/>
    <cellStyle name="Valore non valido 8" xfId="2874"/>
    <cellStyle name="Valore non valido 9" xfId="2875"/>
    <cellStyle name="Valore valido 10" xfId="2876"/>
    <cellStyle name="Valore valido 11" xfId="2877"/>
    <cellStyle name="Valore valido 12" xfId="2878"/>
    <cellStyle name="Valore valido 13" xfId="2879"/>
    <cellStyle name="Valore valido 14" xfId="2880"/>
    <cellStyle name="Valore valido 15" xfId="2881"/>
    <cellStyle name="Valore valido 15 2" xfId="2882"/>
    <cellStyle name="Valore valido 15 3" xfId="2883"/>
    <cellStyle name="Valore valido 16" xfId="2884"/>
    <cellStyle name="Valore valido 16 2" xfId="2885"/>
    <cellStyle name="Valore valido 16 3" xfId="2886"/>
    <cellStyle name="Valore valido 17" xfId="2887"/>
    <cellStyle name="Valore valido 17 2" xfId="2888"/>
    <cellStyle name="Valore valido 17 3" xfId="2889"/>
    <cellStyle name="Valore valido 18" xfId="2890"/>
    <cellStyle name="Valore valido 18 2" xfId="2891"/>
    <cellStyle name="Valore valido 18 3" xfId="2892"/>
    <cellStyle name="Valore valido 19" xfId="2893"/>
    <cellStyle name="Valore valido 19 2" xfId="2894"/>
    <cellStyle name="Valore valido 19 3" xfId="2895"/>
    <cellStyle name="Valore valido 2" xfId="2896"/>
    <cellStyle name="Valore valido 2 2" xfId="2897"/>
    <cellStyle name="Valore valido 2 3" xfId="2898"/>
    <cellStyle name="Valore valido 20" xfId="2899"/>
    <cellStyle name="Valore valido 20 2" xfId="2900"/>
    <cellStyle name="Valore valido 20 3" xfId="2901"/>
    <cellStyle name="Valore valido 21" xfId="2902"/>
    <cellStyle name="Valore valido 22" xfId="2903"/>
    <cellStyle name="Valore valido 23" xfId="2904"/>
    <cellStyle name="Valore valido 24" xfId="2905"/>
    <cellStyle name="Valore valido 25" xfId="2906"/>
    <cellStyle name="Valore valido 26" xfId="2907"/>
    <cellStyle name="Valore valido 27" xfId="2908"/>
    <cellStyle name="Valore valido 28" xfId="2909"/>
    <cellStyle name="Valore valido 29" xfId="2910"/>
    <cellStyle name="Valore valido 3" xfId="2911"/>
    <cellStyle name="Valore valido 3 2" xfId="2912"/>
    <cellStyle name="Valore valido 3 3" xfId="2913"/>
    <cellStyle name="Valore valido 30" xfId="2914"/>
    <cellStyle name="Valore valido 31" xfId="2915"/>
    <cellStyle name="Valore valido 32" xfId="2916"/>
    <cellStyle name="Valore valido 33" xfId="2917"/>
    <cellStyle name="Valore valido 36" xfId="2918"/>
    <cellStyle name="Valore valido 4" xfId="2919"/>
    <cellStyle name="Valore valido 4 2" xfId="2920"/>
    <cellStyle name="Valore valido 4 3" xfId="2921"/>
    <cellStyle name="Valore valido 5" xfId="2922"/>
    <cellStyle name="Valore valido 5 2" xfId="2923"/>
    <cellStyle name="Valore valido 5 3" xfId="2924"/>
    <cellStyle name="Valore valido 6" xfId="2925"/>
    <cellStyle name="Valore valido 6 2" xfId="2926"/>
    <cellStyle name="Valore valido 6 3" xfId="2927"/>
    <cellStyle name="Valore valido 7" xfId="2928"/>
    <cellStyle name="Valore valido 8" xfId="2929"/>
    <cellStyle name="Valore valido 9" xfId="2930"/>
    <cellStyle name="Valuta (0)_ FILE PROVA" xfId="2931"/>
    <cellStyle name="Valuta [0] 2" xfId="2932"/>
    <cellStyle name="Valuta 10" xfId="2933"/>
    <cellStyle name="Valuta 10 2" xfId="2934"/>
    <cellStyle name="Valuta 11" xfId="2935"/>
    <cellStyle name="Valuta 11 2" xfId="2936"/>
    <cellStyle name="Valuta 12" xfId="2937"/>
    <cellStyle name="Valuta 12 2" xfId="2938"/>
    <cellStyle name="Valuta 13" xfId="2939"/>
    <cellStyle name="Valuta 13 2" xfId="2940"/>
    <cellStyle name="Valuta 14" xfId="2941"/>
    <cellStyle name="Valuta 14 2" xfId="2942"/>
    <cellStyle name="Valuta 15" xfId="2943"/>
    <cellStyle name="Valuta 15 2" xfId="2944"/>
    <cellStyle name="Valuta 16" xfId="2945"/>
    <cellStyle name="Valuta 16 2" xfId="2946"/>
    <cellStyle name="Valuta 17" xfId="2947"/>
    <cellStyle name="Valuta 17 2" xfId="2948"/>
    <cellStyle name="Valuta 18" xfId="2949"/>
    <cellStyle name="Valuta 18 2" xfId="2950"/>
    <cellStyle name="Valuta 19" xfId="2951"/>
    <cellStyle name="Valuta 19 2" xfId="2952"/>
    <cellStyle name="Valuta 2" xfId="2953"/>
    <cellStyle name="Valuta 2 2" xfId="2954"/>
    <cellStyle name="Valuta 2 2 2" xfId="2955"/>
    <cellStyle name="Valuta 2 3" xfId="2956"/>
    <cellStyle name="Valuta 2 3 2" xfId="2957"/>
    <cellStyle name="Valuta 20" xfId="2958"/>
    <cellStyle name="Valuta 20 2" xfId="2959"/>
    <cellStyle name="Valuta 21" xfId="2960"/>
    <cellStyle name="Valuta 21 2" xfId="2961"/>
    <cellStyle name="Valuta 22" xfId="2962"/>
    <cellStyle name="Valuta 22 2" xfId="2963"/>
    <cellStyle name="Valuta 23" xfId="2964"/>
    <cellStyle name="Valuta 23 2" xfId="2965"/>
    <cellStyle name="Valuta 24" xfId="2966"/>
    <cellStyle name="Valuta 24 2" xfId="2967"/>
    <cellStyle name="Valuta 25" xfId="2968"/>
    <cellStyle name="Valuta 25 2" xfId="2969"/>
    <cellStyle name="Valuta 26" xfId="2970"/>
    <cellStyle name="Valuta 26 2" xfId="2971"/>
    <cellStyle name="Valuta 27" xfId="2972"/>
    <cellStyle name="Valuta 27 2" xfId="2973"/>
    <cellStyle name="Valuta 28" xfId="2974"/>
    <cellStyle name="Valuta 28 2" xfId="2975"/>
    <cellStyle name="Valuta 29" xfId="2976"/>
    <cellStyle name="Valuta 29 2" xfId="2977"/>
    <cellStyle name="Valuta 3" xfId="2978"/>
    <cellStyle name="Valuta 3 2" xfId="2979"/>
    <cellStyle name="Valuta 30" xfId="2980"/>
    <cellStyle name="Valuta 30 2" xfId="2981"/>
    <cellStyle name="Valuta 31" xfId="2982"/>
    <cellStyle name="Valuta 31 2" xfId="2983"/>
    <cellStyle name="Valuta 32" xfId="2984"/>
    <cellStyle name="Valuta 32 2" xfId="2985"/>
    <cellStyle name="Valuta 33" xfId="2986"/>
    <cellStyle name="Valuta 33 2" xfId="2987"/>
    <cellStyle name="Valuta 34" xfId="2988"/>
    <cellStyle name="Valuta 35" xfId="2989"/>
    <cellStyle name="Valuta 4" xfId="2990"/>
    <cellStyle name="Valuta 4 2" xfId="2991"/>
    <cellStyle name="Valuta 5" xfId="2992"/>
    <cellStyle name="Valuta 5 2" xfId="2993"/>
    <cellStyle name="Valuta 5 3" xfId="2994"/>
    <cellStyle name="Valuta 6" xfId="2995"/>
    <cellStyle name="Valuta 6 2" xfId="2996"/>
    <cellStyle name="Valuta 6 3" xfId="2997"/>
    <cellStyle name="Valuta 7" xfId="2998"/>
    <cellStyle name="Valuta 7 2" xfId="2999"/>
    <cellStyle name="Valuta 8" xfId="3000"/>
    <cellStyle name="Valuta 8 2" xfId="3001"/>
    <cellStyle name="Valuta 9" xfId="3002"/>
    <cellStyle name="Valuta 9 2" xfId="3003"/>
    <cellStyle name="Warning Text" xfId="3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Bilancio%20economico%20preventivo%202018%20A%20O%20Santobono%20con%20allegati%20finalissi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Contabilita\Piano%20conti%20regionale\Users\Utente\AppData\Roaming\Microsoft\Excel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salvatore.guetta\Impostazioni%20locali\Temporary%20Internet%20Files\OLK9D\bILANCIO%20PREVENTIVO%202003\Bilanci%202000\Documenti\aup\bilancio%202000%20e%20allegati%20defin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Regione%20Liguria\Liguria%20Ricerche\Modello%20Fiuggi\Ripartizione%20FSN\Rapporto%20finale\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valentinig\Impostazioni%20locali\Temporary%20Internet%20Files\OLK2\Modello%20Ingegnerizzato%202.2%20(minsa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Documenti%20Salvatore\Documenti\Monaldi\Bilancio%20di%20esercizio%202000%20Monaldi\Documenti\aup\bilancio%202000%20e%20allegati%20definitiv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O%20Santobono\Modello%20di%20rilevazione%20CE%20Ministero%20della%20Salute\I%20semestre%202006\AO%20Caserta\Modelli%20di%20rilevazione%20sis\Monaldi\Bilancio%20di%20esercizio%202000%20Monaldi\Documenti\aup\bilancio%202000%20e%20allegati%20defini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~1\ADMINI~1\IMPOST~1\Temp\Rar$DI02.625\Patrimonio%20vecchie%20ASL\Na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~1\ADMINI~1\IMPOST~1\Temp\Rar$DI02.625\Patrimonio%20vecchie%20ASL\Na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Monaldi\Bilancio%20di%20esercizio%202000%20Monaldi\Documenti\aup\bilancio%202000%20e%20allegati%20definitiv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Cardarelli\Bilancio%20di%20esercizio%202003\Documenti\Monaldi\Bilancio%20di%20esercizio%202000%20Monaldi\Documenti\aup\bilancio%202000%20e%20allegati%20definitiv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Contabilita\Piano%20conti%20regionale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Sanit&#224;%202004\RIPARTO\Aggiornamento%20DICEMBRE%202004\Ipotesi%20riparto%202005-2007%2016%20dic%202004%20-%2088.19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nti\Sanit&#224;%202004\RIPARTO\Aggiornamento%20DICEMBRE%202004\Ipotesi%20riparto%202005-2007%2016%20dic%202004%20-%2088.19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~1\SFE87~1.GAR\IMPOST~1\Temp\Rar$DI09.422\Previsioni%202005\AGGIORMAMENTO%203.08.04\Ipotesi%20riparto%202005-2007.%203.08.04.al%20netto%20manov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%20valentini\Documenti\Documenti\RIPARTO\2007\RIPARTO%20IPOTESI%202006-2008\Vincolate%2002-Agosto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 ALP"/>
      <sheetName val="new"/>
      <sheetName val="Indice"/>
      <sheetName val="Piano investimenti 2018"/>
      <sheetName val="I Piano attrezzature 2014"/>
      <sheetName val="II Piano lavori 2014  2016"/>
      <sheetName val="III detta man straor"/>
      <sheetName val="IV Piano triennale attrezzature"/>
      <sheetName val="Fabbisogno 2018"/>
      <sheetName val="2 Conto Economico 2018 con 2016"/>
      <sheetName val="Conto econ reg elab da programm"/>
      <sheetName val="3 previsionale pdc"/>
      <sheetName val="4 Stato Patrimoniale ATTIVO 18"/>
      <sheetName val="4 STATO PATRIMONIALE PASSIVO 18"/>
      <sheetName val="5 Budget finanziario"/>
      <sheetName val="6 Conto economico di cassa"/>
      <sheetName val="7 Sintetico previsionale"/>
      <sheetName val="Dati comuni"/>
      <sheetName val="Dati per relazione"/>
      <sheetName val="fabbisogno triennale"/>
      <sheetName val="Dettaglio B.4.B.1) e B.4.C.1)"/>
      <sheetName val="Dati econ nota integ"/>
      <sheetName val="Modello CE conf 2012 e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K6">
            <v>54791508</v>
          </cell>
        </row>
        <row r="9">
          <cell r="K9">
            <v>2098880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45000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151000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2">
          <cell r="K62">
            <v>200000</v>
          </cell>
        </row>
        <row r="72">
          <cell r="K72">
            <v>56371000</v>
          </cell>
        </row>
        <row r="73">
          <cell r="K73">
            <v>8633000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400000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1000</v>
          </cell>
        </row>
        <row r="85">
          <cell r="K85">
            <v>33000</v>
          </cell>
        </row>
        <row r="87">
          <cell r="K87">
            <v>2000</v>
          </cell>
        </row>
        <row r="88">
          <cell r="K88">
            <v>37000</v>
          </cell>
        </row>
        <row r="89">
          <cell r="K89">
            <v>36000</v>
          </cell>
        </row>
        <row r="90">
          <cell r="K90">
            <v>0</v>
          </cell>
        </row>
        <row r="91">
          <cell r="K91">
            <v>4000</v>
          </cell>
        </row>
        <row r="92">
          <cell r="K92">
            <v>0</v>
          </cell>
        </row>
        <row r="97">
          <cell r="K97">
            <v>2026000</v>
          </cell>
        </row>
        <row r="98">
          <cell r="K98">
            <v>8000</v>
          </cell>
        </row>
        <row r="99">
          <cell r="K99">
            <v>0</v>
          </cell>
        </row>
        <row r="100">
          <cell r="K100">
            <v>1000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40000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1195063</v>
          </cell>
        </row>
        <row r="148">
          <cell r="K148">
            <v>220925</v>
          </cell>
        </row>
        <row r="149">
          <cell r="K149">
            <v>176590</v>
          </cell>
        </row>
        <row r="150">
          <cell r="K150">
            <v>27220</v>
          </cell>
        </row>
        <row r="151">
          <cell r="K151">
            <v>616148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14150</v>
          </cell>
        </row>
        <row r="156">
          <cell r="K156">
            <v>518656</v>
          </cell>
        </row>
        <row r="157">
          <cell r="K157">
            <v>29174</v>
          </cell>
        </row>
        <row r="158">
          <cell r="K158">
            <v>0</v>
          </cell>
        </row>
        <row r="159">
          <cell r="K159">
            <v>228720</v>
          </cell>
        </row>
        <row r="160">
          <cell r="K160">
            <v>300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9">
          <cell r="K169">
            <v>349217</v>
          </cell>
        </row>
        <row r="171">
          <cell r="K171">
            <v>253000</v>
          </cell>
        </row>
        <row r="172">
          <cell r="K172">
            <v>26217</v>
          </cell>
        </row>
        <row r="189">
          <cell r="K189">
            <v>105000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7000</v>
          </cell>
        </row>
        <row r="200">
          <cell r="K200">
            <v>1000</v>
          </cell>
        </row>
        <row r="201">
          <cell r="K201">
            <v>0</v>
          </cell>
        </row>
        <row r="202">
          <cell r="K202">
            <v>1000</v>
          </cell>
        </row>
        <row r="204">
          <cell r="K204">
            <v>0</v>
          </cell>
        </row>
        <row r="205">
          <cell r="K205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203000</v>
          </cell>
        </row>
        <row r="212">
          <cell r="K212">
            <v>58593</v>
          </cell>
        </row>
        <row r="213">
          <cell r="K213">
            <v>48800</v>
          </cell>
        </row>
        <row r="214">
          <cell r="K214">
            <v>24416</v>
          </cell>
        </row>
        <row r="218">
          <cell r="K218">
            <v>665000</v>
          </cell>
        </row>
        <row r="220">
          <cell r="K220">
            <v>100000</v>
          </cell>
        </row>
        <row r="222">
          <cell r="K222">
            <v>46000</v>
          </cell>
        </row>
        <row r="224">
          <cell r="K224">
            <v>23000</v>
          </cell>
        </row>
        <row r="226">
          <cell r="K226">
            <v>105000</v>
          </cell>
        </row>
        <row r="229">
          <cell r="K229">
            <v>2781000</v>
          </cell>
        </row>
        <row r="232">
          <cell r="K232">
            <v>0</v>
          </cell>
        </row>
        <row r="234">
          <cell r="K234">
            <v>0</v>
          </cell>
        </row>
        <row r="237">
          <cell r="K237">
            <v>320000</v>
          </cell>
        </row>
        <row r="238">
          <cell r="K238">
            <v>977000</v>
          </cell>
        </row>
        <row r="240">
          <cell r="K240">
            <v>0</v>
          </cell>
        </row>
        <row r="241">
          <cell r="K241">
            <v>0</v>
          </cell>
        </row>
        <row r="246">
          <cell r="K246">
            <v>-4540000</v>
          </cell>
        </row>
        <row r="249">
          <cell r="K249">
            <v>0</v>
          </cell>
        </row>
        <row r="253">
          <cell r="K253">
            <v>1069000</v>
          </cell>
        </row>
        <row r="256">
          <cell r="K256">
            <v>180000</v>
          </cell>
        </row>
        <row r="258">
          <cell r="K258">
            <v>0</v>
          </cell>
        </row>
        <row r="260">
          <cell r="K260">
            <v>16000</v>
          </cell>
        </row>
        <row r="266">
          <cell r="K266">
            <v>4636000</v>
          </cell>
        </row>
        <row r="267">
          <cell r="K267">
            <v>0</v>
          </cell>
        </row>
        <row r="268">
          <cell r="K268">
            <v>135000</v>
          </cell>
        </row>
        <row r="269">
          <cell r="K269">
            <v>0</v>
          </cell>
        </row>
        <row r="271">
          <cell r="K271">
            <v>4000</v>
          </cell>
        </row>
        <row r="272">
          <cell r="K272">
            <v>1023</v>
          </cell>
        </row>
        <row r="274">
          <cell r="K274">
            <v>399000</v>
          </cell>
        </row>
        <row r="277">
          <cell r="K277">
            <v>4653000</v>
          </cell>
        </row>
        <row r="279">
          <cell r="K279">
            <v>28000</v>
          </cell>
        </row>
        <row r="281">
          <cell r="K281">
            <v>4000000</v>
          </cell>
        </row>
        <row r="283">
          <cell r="K283">
            <v>1163000</v>
          </cell>
        </row>
        <row r="285">
          <cell r="K285">
            <v>0</v>
          </cell>
        </row>
        <row r="286">
          <cell r="K286">
            <v>0</v>
          </cell>
        </row>
        <row r="288">
          <cell r="K288">
            <v>418000</v>
          </cell>
        </row>
        <row r="290">
          <cell r="K290">
            <v>59000</v>
          </cell>
        </row>
        <row r="292">
          <cell r="K292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9">
          <cell r="K299">
            <v>57000</v>
          </cell>
        </row>
        <row r="301">
          <cell r="K301">
            <v>41000</v>
          </cell>
        </row>
        <row r="304">
          <cell r="K304">
            <v>214163</v>
          </cell>
        </row>
        <row r="307">
          <cell r="K307">
            <v>247000</v>
          </cell>
        </row>
        <row r="310">
          <cell r="K310">
            <v>0</v>
          </cell>
        </row>
        <row r="312">
          <cell r="K312">
            <v>85000</v>
          </cell>
        </row>
        <row r="315">
          <cell r="K315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3937000</v>
          </cell>
        </row>
        <row r="338">
          <cell r="K338">
            <v>0</v>
          </cell>
        </row>
        <row r="339">
          <cell r="K339">
            <v>0</v>
          </cell>
        </row>
        <row r="340">
          <cell r="K340">
            <v>0</v>
          </cell>
        </row>
        <row r="341">
          <cell r="K341">
            <v>0</v>
          </cell>
        </row>
        <row r="352">
          <cell r="K352">
            <v>0</v>
          </cell>
        </row>
        <row r="368">
          <cell r="K368">
            <v>0</v>
          </cell>
        </row>
        <row r="369">
          <cell r="K369">
            <v>0</v>
          </cell>
        </row>
        <row r="370">
          <cell r="K370">
            <v>0</v>
          </cell>
        </row>
        <row r="371">
          <cell r="K371">
            <v>0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0</v>
          </cell>
        </row>
        <row r="378">
          <cell r="K378">
            <v>0</v>
          </cell>
        </row>
        <row r="379">
          <cell r="K379">
            <v>0</v>
          </cell>
        </row>
        <row r="380">
          <cell r="K380">
            <v>0</v>
          </cell>
        </row>
        <row r="381">
          <cell r="K381">
            <v>0</v>
          </cell>
        </row>
        <row r="382">
          <cell r="K382">
            <v>0</v>
          </cell>
        </row>
        <row r="383">
          <cell r="K383">
            <v>0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0</v>
          </cell>
        </row>
        <row r="390">
          <cell r="K390">
            <v>0</v>
          </cell>
        </row>
        <row r="392">
          <cell r="K392">
            <v>0</v>
          </cell>
        </row>
        <row r="393">
          <cell r="K393">
            <v>0</v>
          </cell>
        </row>
        <row r="394">
          <cell r="K394">
            <v>0</v>
          </cell>
        </row>
        <row r="395">
          <cell r="K395">
            <v>0</v>
          </cell>
        </row>
        <row r="397">
          <cell r="K397">
            <v>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0</v>
          </cell>
        </row>
        <row r="406">
          <cell r="K406">
            <v>0</v>
          </cell>
        </row>
        <row r="407">
          <cell r="K407">
            <v>0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0</v>
          </cell>
        </row>
        <row r="414">
          <cell r="K414">
            <v>0</v>
          </cell>
        </row>
        <row r="415">
          <cell r="K415">
            <v>0</v>
          </cell>
        </row>
        <row r="416">
          <cell r="K416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K430">
            <v>0</v>
          </cell>
        </row>
        <row r="431">
          <cell r="K431">
            <v>0</v>
          </cell>
        </row>
        <row r="433">
          <cell r="K433">
            <v>0</v>
          </cell>
        </row>
        <row r="434">
          <cell r="K434">
            <v>749000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K437">
            <v>0</v>
          </cell>
        </row>
        <row r="438">
          <cell r="K438">
            <v>0</v>
          </cell>
        </row>
        <row r="440">
          <cell r="K440">
            <v>0</v>
          </cell>
        </row>
        <row r="441">
          <cell r="K441">
            <v>0</v>
          </cell>
        </row>
        <row r="442">
          <cell r="K442">
            <v>0</v>
          </cell>
        </row>
        <row r="443">
          <cell r="K443">
            <v>0</v>
          </cell>
        </row>
        <row r="444">
          <cell r="K444">
            <v>0</v>
          </cell>
        </row>
        <row r="445">
          <cell r="K445">
            <v>0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0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K452">
            <v>0</v>
          </cell>
        </row>
        <row r="453">
          <cell r="K453">
            <v>0</v>
          </cell>
        </row>
        <row r="454"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K457">
            <v>0</v>
          </cell>
        </row>
        <row r="458">
          <cell r="K458">
            <v>0</v>
          </cell>
        </row>
        <row r="460">
          <cell r="K460">
            <v>0</v>
          </cell>
        </row>
        <row r="461">
          <cell r="K461">
            <v>0</v>
          </cell>
        </row>
        <row r="462">
          <cell r="K462">
            <v>0</v>
          </cell>
        </row>
        <row r="463">
          <cell r="K463">
            <v>0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7">
          <cell r="K467">
            <v>0</v>
          </cell>
        </row>
        <row r="468">
          <cell r="K468">
            <v>0</v>
          </cell>
        </row>
        <row r="469">
          <cell r="K469">
            <v>0</v>
          </cell>
        </row>
        <row r="470">
          <cell r="K470">
            <v>0</v>
          </cell>
        </row>
        <row r="471">
          <cell r="K471">
            <v>0</v>
          </cell>
        </row>
        <row r="472">
          <cell r="K472">
            <v>0</v>
          </cell>
        </row>
        <row r="473">
          <cell r="K473">
            <v>0</v>
          </cell>
        </row>
        <row r="475">
          <cell r="K475">
            <v>149000</v>
          </cell>
        </row>
        <row r="476">
          <cell r="K476">
            <v>137000</v>
          </cell>
        </row>
        <row r="477">
          <cell r="K477">
            <v>16478</v>
          </cell>
        </row>
        <row r="478">
          <cell r="K478">
            <v>510000</v>
          </cell>
        </row>
        <row r="479">
          <cell r="K479">
            <v>0</v>
          </cell>
        </row>
        <row r="480">
          <cell r="K480">
            <v>0</v>
          </cell>
        </row>
        <row r="481">
          <cell r="K481">
            <v>0</v>
          </cell>
        </row>
        <row r="482">
          <cell r="K482">
            <v>5000</v>
          </cell>
        </row>
        <row r="483">
          <cell r="K483">
            <v>393000</v>
          </cell>
        </row>
        <row r="484">
          <cell r="K484">
            <v>15000</v>
          </cell>
        </row>
        <row r="485">
          <cell r="K485">
            <v>0</v>
          </cell>
        </row>
        <row r="486">
          <cell r="K486">
            <v>207890</v>
          </cell>
        </row>
        <row r="487">
          <cell r="K487">
            <v>70000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5000</v>
          </cell>
        </row>
        <row r="492">
          <cell r="K492">
            <v>44000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23000</v>
          </cell>
        </row>
        <row r="498">
          <cell r="K498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10256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9">
          <cell r="K509">
            <v>551000</v>
          </cell>
        </row>
        <row r="510">
          <cell r="K510">
            <v>39000</v>
          </cell>
        </row>
        <row r="511">
          <cell r="K511">
            <v>0</v>
          </cell>
        </row>
        <row r="512">
          <cell r="K512">
            <v>0</v>
          </cell>
        </row>
        <row r="514">
          <cell r="K514">
            <v>221000</v>
          </cell>
        </row>
        <row r="515">
          <cell r="K515">
            <v>772000</v>
          </cell>
        </row>
        <row r="516">
          <cell r="K516">
            <v>1220000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758000</v>
          </cell>
        </row>
        <row r="520">
          <cell r="K520">
            <v>0</v>
          </cell>
        </row>
        <row r="521">
          <cell r="K521">
            <v>98000</v>
          </cell>
        </row>
        <row r="522">
          <cell r="K522">
            <v>0</v>
          </cell>
        </row>
        <row r="524">
          <cell r="K524">
            <v>294000</v>
          </cell>
        </row>
        <row r="525">
          <cell r="K525">
            <v>0</v>
          </cell>
        </row>
        <row r="526">
          <cell r="K526">
            <v>116000</v>
          </cell>
        </row>
        <row r="527">
          <cell r="K527">
            <v>0</v>
          </cell>
        </row>
        <row r="529">
          <cell r="K529">
            <v>130000</v>
          </cell>
        </row>
        <row r="530">
          <cell r="K530">
            <v>11000</v>
          </cell>
        </row>
        <row r="531">
          <cell r="K531">
            <v>213000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603</v>
          </cell>
        </row>
        <row r="535">
          <cell r="K535">
            <v>0</v>
          </cell>
        </row>
        <row r="536">
          <cell r="K536">
            <v>0</v>
          </cell>
        </row>
        <row r="540">
          <cell r="K540">
            <v>949000</v>
          </cell>
        </row>
        <row r="541">
          <cell r="K541">
            <v>3545000</v>
          </cell>
        </row>
        <row r="542">
          <cell r="K542">
            <v>902000</v>
          </cell>
        </row>
        <row r="543">
          <cell r="K543">
            <v>1317000</v>
          </cell>
        </row>
        <row r="544">
          <cell r="K544">
            <v>0</v>
          </cell>
        </row>
        <row r="545">
          <cell r="K545">
            <v>935000</v>
          </cell>
        </row>
        <row r="546">
          <cell r="K546">
            <v>3000</v>
          </cell>
        </row>
        <row r="547">
          <cell r="K547">
            <v>232000</v>
          </cell>
        </row>
        <row r="548">
          <cell r="K548">
            <v>113947</v>
          </cell>
        </row>
        <row r="549">
          <cell r="K549">
            <v>48000</v>
          </cell>
        </row>
        <row r="550">
          <cell r="K550">
            <v>1300000</v>
          </cell>
        </row>
        <row r="551">
          <cell r="K551">
            <v>166000</v>
          </cell>
        </row>
        <row r="552">
          <cell r="K552">
            <v>120000</v>
          </cell>
        </row>
        <row r="554">
          <cell r="K554">
            <v>0</v>
          </cell>
        </row>
        <row r="555">
          <cell r="K555">
            <v>151000</v>
          </cell>
        </row>
        <row r="556">
          <cell r="K556">
            <v>2465001</v>
          </cell>
        </row>
        <row r="557">
          <cell r="K557">
            <v>0</v>
          </cell>
        </row>
        <row r="566">
          <cell r="K566">
            <v>49000</v>
          </cell>
        </row>
        <row r="579">
          <cell r="K579">
            <v>194000</v>
          </cell>
        </row>
        <row r="580">
          <cell r="K580">
            <v>0</v>
          </cell>
        </row>
        <row r="582">
          <cell r="K582">
            <v>241000</v>
          </cell>
        </row>
        <row r="583">
          <cell r="K583">
            <v>0</v>
          </cell>
        </row>
        <row r="584">
          <cell r="K584">
            <v>365351</v>
          </cell>
        </row>
        <row r="585">
          <cell r="K585">
            <v>67011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3">
          <cell r="K593">
            <v>41000</v>
          </cell>
        </row>
        <row r="598">
          <cell r="K598">
            <v>118000</v>
          </cell>
        </row>
        <row r="599">
          <cell r="K599">
            <v>37000</v>
          </cell>
        </row>
        <row r="600">
          <cell r="K600">
            <v>44000</v>
          </cell>
        </row>
        <row r="602">
          <cell r="K602">
            <v>15000</v>
          </cell>
        </row>
        <row r="603">
          <cell r="K603">
            <v>11804</v>
          </cell>
        </row>
        <row r="604">
          <cell r="K604">
            <v>25000</v>
          </cell>
        </row>
        <row r="607">
          <cell r="K607">
            <v>5154000</v>
          </cell>
        </row>
        <row r="611">
          <cell r="K611">
            <v>24000</v>
          </cell>
        </row>
        <row r="612">
          <cell r="K612">
            <v>1419</v>
          </cell>
        </row>
        <row r="613">
          <cell r="K613">
            <v>0</v>
          </cell>
        </row>
        <row r="615">
          <cell r="K615">
            <v>1977000</v>
          </cell>
        </row>
        <row r="619">
          <cell r="K619">
            <v>20000</v>
          </cell>
        </row>
        <row r="622">
          <cell r="K622">
            <v>71000</v>
          </cell>
        </row>
        <row r="623">
          <cell r="K623">
            <v>0</v>
          </cell>
        </row>
        <row r="624">
          <cell r="K624">
            <v>0</v>
          </cell>
        </row>
        <row r="631">
          <cell r="K631">
            <v>0</v>
          </cell>
        </row>
        <row r="637">
          <cell r="K637">
            <v>633000</v>
          </cell>
        </row>
        <row r="639">
          <cell r="K639">
            <v>75609</v>
          </cell>
        </row>
        <row r="643">
          <cell r="K643">
            <v>0</v>
          </cell>
        </row>
        <row r="646">
          <cell r="K646">
            <v>0</v>
          </cell>
        </row>
        <row r="649">
          <cell r="K649">
            <v>0</v>
          </cell>
        </row>
        <row r="660">
          <cell r="K660">
            <v>17753000</v>
          </cell>
        </row>
        <row r="661">
          <cell r="K661">
            <v>718000</v>
          </cell>
        </row>
        <row r="662">
          <cell r="K662">
            <v>5000000</v>
          </cell>
        </row>
        <row r="663">
          <cell r="K663">
            <v>1300000</v>
          </cell>
        </row>
        <row r="664">
          <cell r="K664">
            <v>53000</v>
          </cell>
        </row>
        <row r="665">
          <cell r="K665">
            <v>6800000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73995</v>
          </cell>
        </row>
        <row r="669">
          <cell r="K669">
            <v>361000</v>
          </cell>
        </row>
        <row r="670">
          <cell r="K670">
            <v>40000</v>
          </cell>
        </row>
        <row r="671">
          <cell r="K671">
            <v>50000</v>
          </cell>
        </row>
        <row r="672">
          <cell r="K672">
            <v>20000</v>
          </cell>
        </row>
        <row r="673">
          <cell r="K673">
            <v>0</v>
          </cell>
        </row>
        <row r="674">
          <cell r="K674">
            <v>130000</v>
          </cell>
        </row>
        <row r="675">
          <cell r="K675">
            <v>0</v>
          </cell>
        </row>
        <row r="676">
          <cell r="K676">
            <v>0</v>
          </cell>
        </row>
        <row r="679">
          <cell r="K679">
            <v>2491800</v>
          </cell>
        </row>
        <row r="689">
          <cell r="K689">
            <v>0</v>
          </cell>
        </row>
        <row r="698">
          <cell r="K698">
            <v>0</v>
          </cell>
        </row>
        <row r="701">
          <cell r="K701">
            <v>16625625</v>
          </cell>
        </row>
        <row r="702">
          <cell r="K702">
            <v>1494000</v>
          </cell>
        </row>
        <row r="703">
          <cell r="K703">
            <v>2440000</v>
          </cell>
        </row>
        <row r="704">
          <cell r="K704">
            <v>1489675</v>
          </cell>
        </row>
        <row r="705">
          <cell r="K705">
            <v>63109</v>
          </cell>
        </row>
        <row r="706">
          <cell r="K706">
            <v>6365457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45702</v>
          </cell>
        </row>
        <row r="710">
          <cell r="K710">
            <v>549000</v>
          </cell>
        </row>
        <row r="711">
          <cell r="K711">
            <v>103083</v>
          </cell>
        </row>
        <row r="712">
          <cell r="K712">
            <v>19877</v>
          </cell>
        </row>
        <row r="713">
          <cell r="K713">
            <v>24935</v>
          </cell>
        </row>
        <row r="714">
          <cell r="K714">
            <v>0</v>
          </cell>
        </row>
        <row r="715">
          <cell r="K715">
            <v>137061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2">
          <cell r="K722">
            <v>104035</v>
          </cell>
        </row>
        <row r="737">
          <cell r="K737">
            <v>0</v>
          </cell>
        </row>
        <row r="742">
          <cell r="K742">
            <v>0</v>
          </cell>
        </row>
        <row r="748">
          <cell r="K748">
            <v>0</v>
          </cell>
        </row>
        <row r="757">
          <cell r="K757">
            <v>0</v>
          </cell>
        </row>
        <row r="758">
          <cell r="K758">
            <v>0</v>
          </cell>
        </row>
        <row r="764">
          <cell r="K764">
            <v>211236</v>
          </cell>
        </row>
        <row r="783">
          <cell r="K783">
            <v>0</v>
          </cell>
        </row>
        <row r="784">
          <cell r="K784">
            <v>0</v>
          </cell>
        </row>
        <row r="786">
          <cell r="K786">
            <v>4542897</v>
          </cell>
        </row>
        <row r="804">
          <cell r="K804">
            <v>0</v>
          </cell>
        </row>
        <row r="805">
          <cell r="K805">
            <v>0</v>
          </cell>
        </row>
        <row r="808">
          <cell r="K808">
            <v>836239</v>
          </cell>
        </row>
        <row r="826">
          <cell r="K826">
            <v>0</v>
          </cell>
        </row>
        <row r="827">
          <cell r="K827">
            <v>0</v>
          </cell>
        </row>
        <row r="829">
          <cell r="K829">
            <v>2319793</v>
          </cell>
        </row>
        <row r="847">
          <cell r="K847">
            <v>0</v>
          </cell>
        </row>
        <row r="848">
          <cell r="K848">
            <v>0</v>
          </cell>
        </row>
        <row r="851">
          <cell r="K851">
            <v>290327</v>
          </cell>
        </row>
        <row r="857">
          <cell r="K857">
            <v>0</v>
          </cell>
        </row>
        <row r="860">
          <cell r="K860">
            <v>487088</v>
          </cell>
        </row>
        <row r="864">
          <cell r="K864">
            <v>84617</v>
          </cell>
        </row>
        <row r="871">
          <cell r="K871">
            <v>43284</v>
          </cell>
        </row>
        <row r="886">
          <cell r="K886">
            <v>976968</v>
          </cell>
        </row>
        <row r="891">
          <cell r="K891">
            <v>737126</v>
          </cell>
        </row>
        <row r="896">
          <cell r="K896">
            <v>2700204</v>
          </cell>
        </row>
        <row r="913">
          <cell r="K913">
            <v>94346</v>
          </cell>
        </row>
        <row r="922">
          <cell r="K922">
            <v>0</v>
          </cell>
        </row>
        <row r="927">
          <cell r="K927">
            <v>0</v>
          </cell>
        </row>
        <row r="950">
          <cell r="K950">
            <v>0</v>
          </cell>
        </row>
        <row r="965">
          <cell r="K965">
            <v>0</v>
          </cell>
        </row>
        <row r="969">
          <cell r="K969">
            <v>32000</v>
          </cell>
        </row>
        <row r="979">
          <cell r="K979">
            <v>2000000</v>
          </cell>
        </row>
        <row r="980">
          <cell r="K980">
            <v>11000</v>
          </cell>
        </row>
        <row r="981">
          <cell r="K981">
            <v>100365</v>
          </cell>
        </row>
        <row r="982">
          <cell r="K982">
            <v>32464</v>
          </cell>
        </row>
        <row r="984">
          <cell r="K984">
            <v>71000</v>
          </cell>
        </row>
        <row r="987">
          <cell r="K987">
            <v>33000</v>
          </cell>
        </row>
        <row r="990">
          <cell r="K990">
            <v>157883</v>
          </cell>
        </row>
        <row r="992">
          <cell r="K992">
            <v>0</v>
          </cell>
        </row>
        <row r="994">
          <cell r="K994">
            <v>0</v>
          </cell>
        </row>
        <row r="996">
          <cell r="K996">
            <v>0</v>
          </cell>
        </row>
        <row r="998">
          <cell r="K998">
            <v>0</v>
          </cell>
        </row>
        <row r="1000">
          <cell r="K1000">
            <v>0</v>
          </cell>
        </row>
        <row r="1002">
          <cell r="K1002">
            <v>0</v>
          </cell>
        </row>
        <row r="1004">
          <cell r="K1004">
            <v>0</v>
          </cell>
        </row>
        <row r="1006">
          <cell r="K1006">
            <v>0</v>
          </cell>
        </row>
        <row r="1008">
          <cell r="K1008">
            <v>0</v>
          </cell>
        </row>
        <row r="1010">
          <cell r="K1010">
            <v>0</v>
          </cell>
        </row>
        <row r="1012">
          <cell r="K1012">
            <v>82000</v>
          </cell>
        </row>
        <row r="1015">
          <cell r="K1015">
            <v>1262000</v>
          </cell>
        </row>
        <row r="1018">
          <cell r="K1018">
            <v>315000</v>
          </cell>
        </row>
        <row r="1020">
          <cell r="K1020">
            <v>0</v>
          </cell>
        </row>
        <row r="1022">
          <cell r="K1022">
            <v>80000</v>
          </cell>
        </row>
        <row r="1028">
          <cell r="K1028">
            <v>0</v>
          </cell>
        </row>
        <row r="1030">
          <cell r="K1030">
            <v>0</v>
          </cell>
        </row>
        <row r="1032">
          <cell r="K1032">
            <v>0</v>
          </cell>
        </row>
        <row r="1035">
          <cell r="K1035">
            <v>0</v>
          </cell>
        </row>
        <row r="1037">
          <cell r="K1037">
            <v>0</v>
          </cell>
        </row>
        <row r="1039">
          <cell r="K1039">
            <v>0</v>
          </cell>
        </row>
        <row r="1041">
          <cell r="K1041">
            <v>0</v>
          </cell>
        </row>
        <row r="1043">
          <cell r="K1043">
            <v>0</v>
          </cell>
        </row>
        <row r="1046">
          <cell r="K1046">
            <v>-3000</v>
          </cell>
        </row>
        <row r="1049">
          <cell r="K1049">
            <v>0</v>
          </cell>
        </row>
        <row r="1054">
          <cell r="K1054">
            <v>-5393</v>
          </cell>
        </row>
        <row r="1061">
          <cell r="K1061">
            <v>456</v>
          </cell>
        </row>
        <row r="1063">
          <cell r="K1063">
            <v>0</v>
          </cell>
        </row>
        <row r="1065">
          <cell r="K1065">
            <v>0</v>
          </cell>
        </row>
        <row r="1067">
          <cell r="K1067">
            <v>0</v>
          </cell>
        </row>
        <row r="1077">
          <cell r="K1077">
            <v>0</v>
          </cell>
        </row>
        <row r="1091">
          <cell r="K1091">
            <v>1000</v>
          </cell>
        </row>
        <row r="1095">
          <cell r="K1095">
            <v>741000</v>
          </cell>
        </row>
        <row r="1104">
          <cell r="K1104">
            <v>0</v>
          </cell>
        </row>
        <row r="1113">
          <cell r="K1113">
            <v>0</v>
          </cell>
        </row>
        <row r="1114">
          <cell r="K1114">
            <v>0</v>
          </cell>
        </row>
        <row r="1115">
          <cell r="K1115">
            <v>0</v>
          </cell>
        </row>
        <row r="1116">
          <cell r="K1116">
            <v>0</v>
          </cell>
        </row>
        <row r="1117">
          <cell r="K1117">
            <v>0</v>
          </cell>
        </row>
        <row r="1118">
          <cell r="K1118">
            <v>0</v>
          </cell>
        </row>
        <row r="1119">
          <cell r="K1119">
            <v>217000</v>
          </cell>
        </row>
        <row r="1120">
          <cell r="K1120">
            <v>0</v>
          </cell>
        </row>
        <row r="1121">
          <cell r="K1121">
            <v>0</v>
          </cell>
        </row>
        <row r="1122">
          <cell r="K1122">
            <v>200000</v>
          </cell>
        </row>
        <row r="1123">
          <cell r="K1123">
            <v>0</v>
          </cell>
        </row>
        <row r="1125">
          <cell r="K1125">
            <v>0</v>
          </cell>
        </row>
        <row r="1134">
          <cell r="K1134">
            <v>0</v>
          </cell>
        </row>
        <row r="1135">
          <cell r="K1135">
            <v>0</v>
          </cell>
        </row>
        <row r="1136">
          <cell r="K1136">
            <v>0</v>
          </cell>
        </row>
        <row r="1137">
          <cell r="K1137">
            <v>0</v>
          </cell>
        </row>
        <row r="1138">
          <cell r="K1138">
            <v>0</v>
          </cell>
        </row>
        <row r="1139">
          <cell r="K1139">
            <v>0</v>
          </cell>
        </row>
        <row r="1140">
          <cell r="K1140">
            <v>0</v>
          </cell>
        </row>
        <row r="1144">
          <cell r="K1144">
            <v>-3000</v>
          </cell>
        </row>
        <row r="1158">
          <cell r="K1158">
            <v>0</v>
          </cell>
        </row>
        <row r="1160">
          <cell r="K1160">
            <v>0</v>
          </cell>
        </row>
        <row r="1163">
          <cell r="K1163">
            <v>-145600</v>
          </cell>
        </row>
        <row r="1164">
          <cell r="K1164">
            <v>0</v>
          </cell>
        </row>
        <row r="1172">
          <cell r="K1172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K1179">
            <v>0</v>
          </cell>
        </row>
        <row r="1180"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K1183">
            <v>0</v>
          </cell>
        </row>
        <row r="1184">
          <cell r="K1184">
            <v>0</v>
          </cell>
        </row>
        <row r="1185">
          <cell r="K1185">
            <v>0</v>
          </cell>
        </row>
        <row r="1186">
          <cell r="K1186">
            <v>-90000</v>
          </cell>
        </row>
        <row r="1187">
          <cell r="K1187">
            <v>0</v>
          </cell>
        </row>
        <row r="1188">
          <cell r="K1188">
            <v>-224491</v>
          </cell>
        </row>
        <row r="1189">
          <cell r="K1189">
            <v>-90000</v>
          </cell>
        </row>
        <row r="1190">
          <cell r="K1190">
            <v>-20000</v>
          </cell>
        </row>
        <row r="1191">
          <cell r="K1191">
            <v>0</v>
          </cell>
        </row>
        <row r="1192">
          <cell r="K1192">
            <v>0</v>
          </cell>
        </row>
        <row r="1193">
          <cell r="K1193">
            <v>0</v>
          </cell>
        </row>
        <row r="1194">
          <cell r="K1194">
            <v>-71000</v>
          </cell>
        </row>
        <row r="1195">
          <cell r="K1195">
            <v>0</v>
          </cell>
        </row>
        <row r="1204">
          <cell r="K1204">
            <v>0</v>
          </cell>
        </row>
        <row r="1205">
          <cell r="K1205">
            <v>0</v>
          </cell>
        </row>
        <row r="1206">
          <cell r="K1206">
            <v>0</v>
          </cell>
        </row>
        <row r="1207">
          <cell r="K1207">
            <v>0</v>
          </cell>
        </row>
        <row r="1208">
          <cell r="K1208">
            <v>0</v>
          </cell>
        </row>
        <row r="1209">
          <cell r="K1209">
            <v>0</v>
          </cell>
        </row>
        <row r="1210">
          <cell r="K1210">
            <v>0</v>
          </cell>
        </row>
        <row r="1211">
          <cell r="K1211">
            <v>0</v>
          </cell>
        </row>
        <row r="1212">
          <cell r="K1212">
            <v>0</v>
          </cell>
        </row>
        <row r="1217">
          <cell r="K1217">
            <v>4585</v>
          </cell>
        </row>
        <row r="1220">
          <cell r="K1220">
            <v>447000</v>
          </cell>
        </row>
        <row r="1223">
          <cell r="K1223">
            <v>119000</v>
          </cell>
        </row>
        <row r="1226">
          <cell r="K1226">
            <v>0</v>
          </cell>
        </row>
        <row r="1230">
          <cell r="K1230">
            <v>14000</v>
          </cell>
        </row>
        <row r="1233">
          <cell r="K1233">
            <v>0</v>
          </cell>
        </row>
        <row r="1237">
          <cell r="K123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Prodotti farmaceutici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Tab A 30 (2)"/>
      <sheetName val="Tab A 30"/>
      <sheetName val="Tab A 17"/>
      <sheetName val="Prospetto_1.1"/>
      <sheetName val="Prospetto_1.2_ASP AG"/>
      <sheetName val="Prospetto BdV - ASP AG (2)"/>
      <sheetName val="Sheet1"/>
      <sheetName val="Sheet2"/>
      <sheetName val="Sheet3"/>
      <sheetName val="fondo"/>
      <sheetName val="calcoli oneri 118"/>
      <sheetName val="costo 118 "/>
      <sheetName val="pulizia straord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SCHEMA bilancio 2008"/>
      <sheetName val="SP 2008"/>
      <sheetName val="CE 2008"/>
      <sheetName val="TOT ASL anno def "/>
      <sheetName val="TOT AO anno def"/>
      <sheetName val="TAB_PV_prod vs bdg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ONERI DIVERSI DI GESTIONE"/>
      <sheetName val="ALTRI BENI SANITAR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app"/>
      <sheetName val="903_ 8K"/>
      <sheetName val="903_ øM"/>
      <sheetName val="903_ _x0008_Q"/>
      <sheetName val="903_ ¨K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Abitazioni di tipo signorile</v>
          </cell>
        </row>
      </sheetData>
      <sheetData sheetId="7"/>
      <sheetData sheetId="8">
        <row r="1">
          <cell r="A1" t="str">
            <v>Avellino</v>
          </cell>
        </row>
      </sheetData>
      <sheetData sheetId="9"/>
      <sheetData sheetId="10">
        <row r="5">
          <cell r="B5">
            <v>4565677.4227499999</v>
          </cell>
        </row>
      </sheetData>
      <sheetData sheetId="11"/>
      <sheetData sheetId="12">
        <row r="2">
          <cell r="C2" t="str">
            <v>CODICE</v>
          </cell>
        </row>
      </sheetData>
      <sheetData sheetId="13"/>
      <sheetData sheetId="14">
        <row r="8">
          <cell r="C8">
            <v>1500000000</v>
          </cell>
        </row>
      </sheetData>
      <sheetData sheetId="15"/>
      <sheetData sheetId="16">
        <row r="2">
          <cell r="C2" t="str">
            <v>CODICE</v>
          </cell>
        </row>
      </sheetData>
      <sheetData sheetId="17"/>
      <sheetData sheetId="18">
        <row r="1">
          <cell r="A1" t="str">
            <v>AZIENDA:</v>
          </cell>
        </row>
      </sheetData>
      <sheetData sheetId="19"/>
      <sheetData sheetId="20"/>
      <sheetData sheetId="21">
        <row r="4">
          <cell r="E4">
            <v>292575000</v>
          </cell>
        </row>
      </sheetData>
      <sheetData sheetId="22">
        <row r="1">
          <cell r="A1" t="str">
            <v>AZIENDA:</v>
          </cell>
        </row>
      </sheetData>
      <sheetData sheetId="23">
        <row r="1">
          <cell r="A1" t="str">
            <v>AZIENDA:</v>
          </cell>
        </row>
      </sheetData>
      <sheetData sheetId="24">
        <row r="4">
          <cell r="E4">
            <v>292575000</v>
          </cell>
        </row>
      </sheetData>
      <sheetData sheetId="25">
        <row r="4">
          <cell r="E4">
            <v>292575000</v>
          </cell>
        </row>
      </sheetData>
      <sheetData sheetId="26">
        <row r="1">
          <cell r="A1" t="str">
            <v>AZIENDA:</v>
          </cell>
        </row>
      </sheetData>
      <sheetData sheetId="27">
        <row r="1">
          <cell r="A1" t="str">
            <v>AZIENDA:</v>
          </cell>
        </row>
      </sheetData>
      <sheetData sheetId="28">
        <row r="8">
          <cell r="C8">
            <v>1500000000</v>
          </cell>
        </row>
      </sheetData>
      <sheetData sheetId="29">
        <row r="4">
          <cell r="E4">
            <v>292575000</v>
          </cell>
        </row>
      </sheetData>
      <sheetData sheetId="30">
        <row r="4">
          <cell r="E4">
            <v>292575000</v>
          </cell>
        </row>
      </sheetData>
      <sheetData sheetId="31"/>
      <sheetData sheetId="32">
        <row r="12">
          <cell r="J12">
            <v>3092</v>
          </cell>
        </row>
      </sheetData>
      <sheetData sheetId="33">
        <row r="5">
          <cell r="A5" t="str">
            <v>PIEMONTE</v>
          </cell>
        </row>
      </sheetData>
      <sheetData sheetId="34">
        <row r="12">
          <cell r="J12">
            <v>3092</v>
          </cell>
        </row>
      </sheetData>
      <sheetData sheetId="35"/>
      <sheetData sheetId="36"/>
      <sheetData sheetId="37"/>
      <sheetData sheetId="38">
        <row r="33">
          <cell r="C33">
            <v>0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A1" t="str">
            <v>Codice USL/Azienda</v>
          </cell>
        </row>
      </sheetData>
      <sheetData sheetId="60">
        <row r="1">
          <cell r="A1" t="str">
            <v>Avellino</v>
          </cell>
        </row>
      </sheetData>
      <sheetData sheetId="61"/>
      <sheetData sheetId="62">
        <row r="5">
          <cell r="B5">
            <v>4565677.4227499999</v>
          </cell>
        </row>
      </sheetData>
      <sheetData sheetId="63"/>
      <sheetData sheetId="64">
        <row r="2">
          <cell r="C2" t="str">
            <v>CODICE</v>
          </cell>
        </row>
      </sheetData>
      <sheetData sheetId="65"/>
      <sheetData sheetId="66"/>
      <sheetData sheetId="67">
        <row r="2">
          <cell r="C2" t="str">
            <v>CODICE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8">
          <cell r="C8">
            <v>1500000000</v>
          </cell>
        </row>
      </sheetData>
      <sheetData sheetId="83">
        <row r="21">
          <cell r="I21" t="str">
            <v>160-101</v>
          </cell>
        </row>
      </sheetData>
      <sheetData sheetId="84">
        <row r="21">
          <cell r="I21" t="str">
            <v>160-101</v>
          </cell>
        </row>
      </sheetData>
      <sheetData sheetId="85">
        <row r="3">
          <cell r="I3">
            <v>153</v>
          </cell>
        </row>
      </sheetData>
      <sheetData sheetId="86">
        <row r="5">
          <cell r="B5">
            <v>4565677.4227499999</v>
          </cell>
        </row>
      </sheetData>
      <sheetData sheetId="87">
        <row r="7">
          <cell r="L7">
            <v>4.3999999999999997E-2</v>
          </cell>
        </row>
      </sheetData>
      <sheetData sheetId="88">
        <row r="7">
          <cell r="L7">
            <v>4.3999999999999997E-2</v>
          </cell>
        </row>
      </sheetData>
      <sheetData sheetId="89">
        <row r="13">
          <cell r="C13">
            <v>0.42499999999999999</v>
          </cell>
        </row>
      </sheetData>
      <sheetData sheetId="90">
        <row r="7">
          <cell r="L7">
            <v>4.3999999999999997E-2</v>
          </cell>
        </row>
      </sheetData>
      <sheetData sheetId="91">
        <row r="13">
          <cell r="C13">
            <v>0.42499999999999999</v>
          </cell>
        </row>
      </sheetData>
      <sheetData sheetId="92">
        <row r="5">
          <cell r="B5">
            <v>4565677.4227499999</v>
          </cell>
        </row>
      </sheetData>
      <sheetData sheetId="93">
        <row r="4">
          <cell r="A4">
            <v>201</v>
          </cell>
        </row>
      </sheetData>
      <sheetData sheetId="94">
        <row r="4">
          <cell r="A4">
            <v>201</v>
          </cell>
        </row>
      </sheetData>
      <sheetData sheetId="95">
        <row r="3">
          <cell r="I3">
            <v>153</v>
          </cell>
        </row>
      </sheetData>
      <sheetData sheetId="96">
        <row r="2">
          <cell r="C2" t="str">
            <v>CODICE</v>
          </cell>
        </row>
      </sheetData>
      <sheetData sheetId="97">
        <row r="7">
          <cell r="L7">
            <v>4.3999999999999997E-2</v>
          </cell>
        </row>
      </sheetData>
      <sheetData sheetId="98">
        <row r="2">
          <cell r="C2" t="str">
            <v>CODICE</v>
          </cell>
        </row>
      </sheetData>
      <sheetData sheetId="99">
        <row r="2">
          <cell r="C2" t="str">
            <v>CODICE</v>
          </cell>
        </row>
      </sheetData>
      <sheetData sheetId="100">
        <row r="5">
          <cell r="B5">
            <v>4565677.4227499999</v>
          </cell>
        </row>
      </sheetData>
      <sheetData sheetId="101">
        <row r="5">
          <cell r="A5" t="str">
            <v>PIEMONTE</v>
          </cell>
        </row>
      </sheetData>
      <sheetData sheetId="102">
        <row r="10">
          <cell r="D10" t="str">
            <v>Costi d'impianto e di ampliamento</v>
          </cell>
        </row>
      </sheetData>
      <sheetData sheetId="103">
        <row r="8">
          <cell r="C8">
            <v>1500000000</v>
          </cell>
        </row>
      </sheetData>
      <sheetData sheetId="104"/>
      <sheetData sheetId="105">
        <row r="5">
          <cell r="B5">
            <v>4565677.4227499999</v>
          </cell>
        </row>
      </sheetData>
      <sheetData sheetId="106">
        <row r="33">
          <cell r="C33">
            <v>0</v>
          </cell>
        </row>
      </sheetData>
      <sheetData sheetId="107">
        <row r="2">
          <cell r="A2" t="str">
            <v>Abitazioni di tipo signorile</v>
          </cell>
        </row>
      </sheetData>
      <sheetData sheetId="108">
        <row r="1">
          <cell r="A1" t="str">
            <v>Codice USL/Azienda</v>
          </cell>
        </row>
      </sheetData>
      <sheetData sheetId="109">
        <row r="1">
          <cell r="A1" t="str">
            <v>Avellino</v>
          </cell>
        </row>
      </sheetData>
      <sheetData sheetId="110"/>
      <sheetData sheetId="111">
        <row r="5">
          <cell r="B5">
            <v>4565677.4227499999</v>
          </cell>
        </row>
      </sheetData>
      <sheetData sheetId="112"/>
      <sheetData sheetId="113">
        <row r="2">
          <cell r="C2" t="str">
            <v>CODICE</v>
          </cell>
        </row>
      </sheetData>
      <sheetData sheetId="114">
        <row r="10">
          <cell r="D10" t="str">
            <v>Costi d'impianto e di ampliamento</v>
          </cell>
        </row>
      </sheetData>
      <sheetData sheetId="115"/>
      <sheetData sheetId="116"/>
      <sheetData sheetId="117"/>
      <sheetData sheetId="118"/>
      <sheetData sheetId="119"/>
      <sheetData sheetId="120">
        <row r="8">
          <cell r="C8">
            <v>1500000000</v>
          </cell>
        </row>
      </sheetData>
      <sheetData sheetId="121">
        <row r="7">
          <cell r="L7">
            <v>4.3999999999999997E-2</v>
          </cell>
        </row>
      </sheetData>
      <sheetData sheetId="122">
        <row r="2">
          <cell r="C2" t="str">
            <v>CODICE</v>
          </cell>
        </row>
      </sheetData>
      <sheetData sheetId="123">
        <row r="3">
          <cell r="I3">
            <v>153</v>
          </cell>
        </row>
      </sheetData>
      <sheetData sheetId="124">
        <row r="5">
          <cell r="B5">
            <v>4565677.4227499999</v>
          </cell>
        </row>
      </sheetData>
      <sheetData sheetId="125">
        <row r="10">
          <cell r="D10" t="str">
            <v>Costi d'impianto e di ampliamento</v>
          </cell>
        </row>
      </sheetData>
      <sheetData sheetId="126">
        <row r="2">
          <cell r="C2" t="str">
            <v>CODICE</v>
          </cell>
        </row>
      </sheetData>
      <sheetData sheetId="127">
        <row r="3">
          <cell r="I3">
            <v>153</v>
          </cell>
        </row>
      </sheetData>
      <sheetData sheetId="128">
        <row r="5">
          <cell r="B5">
            <v>4565677.4227499999</v>
          </cell>
        </row>
      </sheetData>
      <sheetData sheetId="129"/>
      <sheetData sheetId="130">
        <row r="2">
          <cell r="A2" t="str">
            <v>Abitazioni di tipo signorile</v>
          </cell>
        </row>
      </sheetData>
      <sheetData sheetId="131">
        <row r="1">
          <cell r="A1" t="str">
            <v>Codice USL/Azienda</v>
          </cell>
        </row>
      </sheetData>
      <sheetData sheetId="132">
        <row r="1">
          <cell r="A1" t="str">
            <v>Avellino</v>
          </cell>
        </row>
      </sheetData>
      <sheetData sheetId="133" refreshError="1"/>
      <sheetData sheetId="134">
        <row r="5">
          <cell r="B5">
            <v>4565677.4227499999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>
        <row r="10">
          <cell r="D10" t="str">
            <v>Costi d'impianto e di ampliamento</v>
          </cell>
        </row>
      </sheetData>
      <sheetData sheetId="187"/>
      <sheetData sheetId="188">
        <row r="7">
          <cell r="L7">
            <v>4.3999999999999997E-2</v>
          </cell>
        </row>
      </sheetData>
      <sheetData sheetId="189">
        <row r="13">
          <cell r="C13">
            <v>0.42499999999999999</v>
          </cell>
        </row>
      </sheetData>
      <sheetData sheetId="190">
        <row r="7">
          <cell r="L7">
            <v>4.3999999999999997E-2</v>
          </cell>
        </row>
      </sheetData>
      <sheetData sheetId="191">
        <row r="2">
          <cell r="A2" t="str">
            <v>Abitazioni di tipo signorile</v>
          </cell>
        </row>
      </sheetData>
      <sheetData sheetId="192">
        <row r="5">
          <cell r="B5">
            <v>4565677.4227499999</v>
          </cell>
        </row>
      </sheetData>
      <sheetData sheetId="193">
        <row r="1">
          <cell r="A1" t="str">
            <v>Avellino</v>
          </cell>
        </row>
      </sheetData>
      <sheetData sheetId="194">
        <row r="4">
          <cell r="A4">
            <v>201</v>
          </cell>
        </row>
      </sheetData>
      <sheetData sheetId="195">
        <row r="3">
          <cell r="I3">
            <v>153</v>
          </cell>
        </row>
      </sheetData>
      <sheetData sheetId="196">
        <row r="2">
          <cell r="A2" t="str">
            <v>Abitazioni di tipo signorile</v>
          </cell>
        </row>
      </sheetData>
      <sheetData sheetId="197">
        <row r="2">
          <cell r="C2" t="str">
            <v>CODICE</v>
          </cell>
        </row>
      </sheetData>
      <sheetData sheetId="198">
        <row r="1">
          <cell r="A1" t="str">
            <v>Avellino</v>
          </cell>
        </row>
      </sheetData>
      <sheetData sheetId="199">
        <row r="2">
          <cell r="C2" t="str">
            <v>CODICE</v>
          </cell>
        </row>
      </sheetData>
      <sheetData sheetId="200">
        <row r="3">
          <cell r="I3">
            <v>153</v>
          </cell>
        </row>
      </sheetData>
      <sheetData sheetId="201" refreshError="1"/>
      <sheetData sheetId="202" refreshError="1"/>
      <sheetData sheetId="203">
        <row r="8">
          <cell r="C8">
            <v>1500000000</v>
          </cell>
        </row>
      </sheetData>
      <sheetData sheetId="204">
        <row r="7">
          <cell r="L7">
            <v>4.3999999999999997E-2</v>
          </cell>
        </row>
      </sheetData>
      <sheetData sheetId="205">
        <row r="5">
          <cell r="B5">
            <v>4565677.4227499999</v>
          </cell>
        </row>
      </sheetData>
      <sheetData sheetId="206"/>
      <sheetData sheetId="207"/>
      <sheetData sheetId="208">
        <row r="1">
          <cell r="A1" t="str">
            <v>Codice USL/Azienda</v>
          </cell>
        </row>
      </sheetData>
      <sheetData sheetId="209">
        <row r="1">
          <cell r="A1" t="str">
            <v>Avellino</v>
          </cell>
        </row>
      </sheetData>
      <sheetData sheetId="210"/>
      <sheetData sheetId="211">
        <row r="5">
          <cell r="B5">
            <v>4565677.4227499999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8">
          <cell r="C8">
            <v>1500000000</v>
          </cell>
        </row>
      </sheetData>
      <sheetData sheetId="221" refreshError="1"/>
      <sheetData sheetId="222">
        <row r="2">
          <cell r="C2" t="str">
            <v>CODICE</v>
          </cell>
        </row>
      </sheetData>
      <sheetData sheetId="223">
        <row r="3">
          <cell r="I3">
            <v>153</v>
          </cell>
        </row>
      </sheetData>
      <sheetData sheetId="224">
        <row r="5">
          <cell r="B5">
            <v>4565677.4227499999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 refreshError="1"/>
      <sheetData sheetId="264"/>
      <sheetData sheetId="265">
        <row r="13">
          <cell r="C13">
            <v>0.42499999999999999</v>
          </cell>
        </row>
      </sheetData>
      <sheetData sheetId="266">
        <row r="10">
          <cell r="D10" t="str">
            <v>Costi d'impianto e di ampliamento</v>
          </cell>
        </row>
      </sheetData>
      <sheetData sheetId="267">
        <row r="13">
          <cell r="C13">
            <v>0.42499999999999999</v>
          </cell>
        </row>
      </sheetData>
      <sheetData sheetId="268">
        <row r="13">
          <cell r="C13">
            <v>0.42499999999999999</v>
          </cell>
        </row>
      </sheetData>
      <sheetData sheetId="269">
        <row r="7">
          <cell r="L7">
            <v>4.3999999999999997E-2</v>
          </cell>
        </row>
      </sheetData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>
        <row r="8">
          <cell r="C8">
            <v>1500000000</v>
          </cell>
        </row>
      </sheetData>
      <sheetData sheetId="283"/>
      <sheetData sheetId="284"/>
      <sheetData sheetId="285">
        <row r="3">
          <cell r="I3">
            <v>153</v>
          </cell>
        </row>
      </sheetData>
      <sheetData sheetId="286">
        <row r="5">
          <cell r="B5">
            <v>4565677.4227499999</v>
          </cell>
        </row>
      </sheetData>
      <sheetData sheetId="287"/>
      <sheetData sheetId="288">
        <row r="7">
          <cell r="L7">
            <v>4.3999999999999997E-2</v>
          </cell>
        </row>
      </sheetData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>
        <row r="1">
          <cell r="A1" t="str">
            <v>AZIENDA:</v>
          </cell>
        </row>
      </sheetData>
      <sheetData sheetId="582">
        <row r="4">
          <cell r="E4">
            <v>292575000</v>
          </cell>
        </row>
      </sheetData>
      <sheetData sheetId="583">
        <row r="4">
          <cell r="E4">
            <v>292575000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2">
          <cell r="J12">
            <v>3092</v>
          </cell>
        </row>
      </sheetData>
      <sheetData sheetId="587">
        <row r="4">
          <cell r="E4">
            <v>292575000</v>
          </cell>
        </row>
      </sheetData>
      <sheetData sheetId="588">
        <row r="4">
          <cell r="E4">
            <v>292575000</v>
          </cell>
        </row>
      </sheetData>
      <sheetData sheetId="589"/>
      <sheetData sheetId="590">
        <row r="12">
          <cell r="J12">
            <v>3092</v>
          </cell>
        </row>
      </sheetData>
      <sheetData sheetId="591">
        <row r="12">
          <cell r="J12">
            <v>3092</v>
          </cell>
        </row>
      </sheetData>
      <sheetData sheetId="592">
        <row r="12">
          <cell r="J12">
            <v>3092</v>
          </cell>
        </row>
      </sheetData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>
        <row r="6">
          <cell r="D6">
            <v>2.6000000000000002E-2</v>
          </cell>
        </row>
      </sheetData>
      <sheetData sheetId="684"/>
      <sheetData sheetId="685"/>
      <sheetData sheetId="686"/>
      <sheetData sheetId="687" refreshError="1"/>
      <sheetData sheetId="688" refreshError="1"/>
      <sheetData sheetId="689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>
        <row r="3">
          <cell r="I3">
            <v>153</v>
          </cell>
        </row>
      </sheetData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/>
      <sheetData sheetId="771"/>
      <sheetData sheetId="772" refreshError="1"/>
      <sheetData sheetId="7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Ratei-riscon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ici"/>
      <sheetName val="Foglio3"/>
      <sheetName val="valore"/>
      <sheetName val="categoria"/>
      <sheetName val="contratto"/>
      <sheetName val="residenza"/>
      <sheetName val="CATA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Abitazioni di tipo signorile</v>
          </cell>
        </row>
        <row r="3">
          <cell r="A3" t="str">
            <v>Abitazioni di tipo civile</v>
          </cell>
        </row>
        <row r="4">
          <cell r="A4" t="str">
            <v>Abitazioni di tipo economico</v>
          </cell>
        </row>
        <row r="5">
          <cell r="A5" t="str">
            <v>Abitazioni di tipo popolare</v>
          </cell>
        </row>
        <row r="6">
          <cell r="A6" t="str">
            <v>Abitazioni di tipo ultrapopolare</v>
          </cell>
        </row>
        <row r="7">
          <cell r="A7" t="str">
            <v>Abitazioni di tipo rurale</v>
          </cell>
        </row>
        <row r="8">
          <cell r="A8" t="str">
            <v>Abitazioni in villini</v>
          </cell>
        </row>
        <row r="9">
          <cell r="A9" t="str">
            <v>Abitazioni in ville</v>
          </cell>
        </row>
        <row r="10">
          <cell r="A10" t="str">
            <v>Castelli e palazi di eminenti pregi artistici o storici</v>
          </cell>
        </row>
        <row r="11">
          <cell r="A11" t="str">
            <v>uffici e studi privati</v>
          </cell>
        </row>
        <row r="12">
          <cell r="A12" t="str">
            <v>Abitazioni ed alloggi tipici dei luoghi</v>
          </cell>
        </row>
        <row r="13">
          <cell r="A13" t="str">
            <v>Colleggi e convitti</v>
          </cell>
        </row>
        <row r="14">
          <cell r="A14" t="str">
            <v>Case di cura e ospedali</v>
          </cell>
        </row>
        <row r="15">
          <cell r="A15" t="str">
            <v>prigioni e riformatori</v>
          </cell>
        </row>
        <row r="16">
          <cell r="A16" t="str">
            <v>uffici pubblici</v>
          </cell>
        </row>
        <row r="17">
          <cell r="A17" t="str">
            <v>scuole,laboratori scientifici</v>
          </cell>
        </row>
        <row r="18">
          <cell r="A18" t="str">
            <v xml:space="preserve">biblioteche pinoteche </v>
          </cell>
        </row>
        <row r="19">
          <cell r="A19" t="str">
            <v>Cappelle e oratori</v>
          </cell>
        </row>
        <row r="20">
          <cell r="A20" t="str">
            <v>magazini sotterranei</v>
          </cell>
        </row>
        <row r="21">
          <cell r="A21" t="str">
            <v>negozi e botteghe</v>
          </cell>
        </row>
        <row r="22">
          <cell r="A22" t="str">
            <v>magazzini e locali deposito</v>
          </cell>
        </row>
        <row r="23">
          <cell r="A23" t="str">
            <v>laboratori per arti e mestieri</v>
          </cell>
        </row>
        <row r="24">
          <cell r="A24" t="str">
            <v>fabbricati e locali per esercizi sportivi</v>
          </cell>
        </row>
        <row r="25">
          <cell r="A25" t="str">
            <v xml:space="preserve">stabilimenti balneari </v>
          </cell>
        </row>
        <row r="26">
          <cell r="A26" t="str">
            <v>stalle scuderie rimesse ed autorimesse</v>
          </cell>
        </row>
        <row r="27">
          <cell r="A27" t="str">
            <v>TETTOIE chiuse o aperte</v>
          </cell>
        </row>
        <row r="28">
          <cell r="A28" t="str">
            <v>Terreni Agricoli</v>
          </cell>
        </row>
        <row r="29">
          <cell r="A29" t="str">
            <v>Aree Fabbricabili</v>
          </cell>
        </row>
        <row r="30">
          <cell r="A30" t="str">
            <v>Porzioni immobiliari in corso di costruzione  F/1</v>
          </cell>
        </row>
        <row r="31">
          <cell r="A31" t="str">
            <v>Porzioni immobiliari in corso di costruzione  F/3</v>
          </cell>
        </row>
        <row r="32">
          <cell r="A32" t="str">
            <v>Porzioni immobiliari in corso di costruzione F/4</v>
          </cell>
        </row>
        <row r="33">
          <cell r="A33" t="str">
            <v>Porzioni immobiliari in corso di costruzione F/6</v>
          </cell>
        </row>
        <row r="34">
          <cell r="A34" t="str">
            <v>Porzioni immobiliari in corso di costruzione F/7</v>
          </cell>
        </row>
        <row r="35">
          <cell r="A35" t="str">
            <v>Porzioni immobiliari in corso di costruzione F/8</v>
          </cell>
        </row>
        <row r="36">
          <cell r="A36" t="str">
            <v>Porzioni immobiliari in corso di costruzione F/9</v>
          </cell>
        </row>
        <row r="37">
          <cell r="A37" t="str">
            <v>FAbbricati RURALI</v>
          </cell>
        </row>
        <row r="38">
          <cell r="A38" t="str">
            <v>manca certificazione catastale</v>
          </cell>
        </row>
      </sheetData>
      <sheetData sheetId="6" refreshError="1"/>
      <sheetData sheetId="7">
        <row r="1">
          <cell r="A1" t="str">
            <v>Avellino</v>
          </cell>
        </row>
        <row r="2">
          <cell r="A2" t="str">
            <v>Boscoreale</v>
          </cell>
        </row>
        <row r="3">
          <cell r="A3" t="str">
            <v>Boscotrecase</v>
          </cell>
        </row>
        <row r="4">
          <cell r="A4" t="str">
            <v xml:space="preserve">caserta </v>
          </cell>
        </row>
        <row r="5">
          <cell r="A5" t="str">
            <v>Casola</v>
          </cell>
        </row>
        <row r="6">
          <cell r="A6" t="str">
            <v>Castellammare di Stabia</v>
          </cell>
        </row>
        <row r="7">
          <cell r="A7" t="str">
            <v>Gragnano</v>
          </cell>
        </row>
        <row r="8">
          <cell r="A8" t="str">
            <v>Lettere</v>
          </cell>
        </row>
        <row r="9">
          <cell r="A9" t="str">
            <v>Pimonte</v>
          </cell>
        </row>
        <row r="10">
          <cell r="A10" t="str">
            <v>Pompei</v>
          </cell>
        </row>
        <row r="11">
          <cell r="A11" t="str">
            <v>Salerno</v>
          </cell>
        </row>
        <row r="12">
          <cell r="A12" t="str">
            <v xml:space="preserve">Sant'Agnello </v>
          </cell>
        </row>
        <row r="13">
          <cell r="A13" t="str">
            <v>Sorrento</v>
          </cell>
        </row>
        <row r="14">
          <cell r="A14" t="str">
            <v>Torre Annunziata</v>
          </cell>
        </row>
        <row r="15">
          <cell r="A15" t="str">
            <v>Torre del Greco</v>
          </cell>
        </row>
        <row r="16">
          <cell r="A16" t="str">
            <v>San Giorgio a Cremano</v>
          </cell>
        </row>
        <row r="17">
          <cell r="A17" t="str">
            <v>Vico Equense</v>
          </cell>
        </row>
      </sheetData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ici"/>
      <sheetName val="Foglio3"/>
      <sheetName val="valore"/>
      <sheetName val="categoria"/>
      <sheetName val="contratto"/>
      <sheetName val="residenza"/>
      <sheetName val="CATA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Abitazioni di tipo signorile</v>
          </cell>
        </row>
        <row r="3">
          <cell r="A3" t="str">
            <v>Abitazioni di tipo civile</v>
          </cell>
        </row>
        <row r="4">
          <cell r="A4" t="str">
            <v>Abitazioni di tipo economico</v>
          </cell>
        </row>
        <row r="5">
          <cell r="A5" t="str">
            <v>Abitazioni di tipo popolare</v>
          </cell>
        </row>
        <row r="6">
          <cell r="A6" t="str">
            <v>Abitazioni di tipo ultrapopolare</v>
          </cell>
        </row>
        <row r="7">
          <cell r="A7" t="str">
            <v>Abitazioni di tipo rurale</v>
          </cell>
        </row>
        <row r="8">
          <cell r="A8" t="str">
            <v>Abitazioni in villini</v>
          </cell>
        </row>
        <row r="9">
          <cell r="A9" t="str">
            <v>Abitazioni in ville</v>
          </cell>
        </row>
        <row r="10">
          <cell r="A10" t="str">
            <v>Castelli e palazi di eminenti pregi artistici o storici</v>
          </cell>
        </row>
        <row r="11">
          <cell r="A11" t="str">
            <v>uffici e studi privati</v>
          </cell>
        </row>
        <row r="12">
          <cell r="A12" t="str">
            <v>Abitazioni ed alloggi tipici dei luoghi</v>
          </cell>
        </row>
        <row r="13">
          <cell r="A13" t="str">
            <v>Colleggi e convitti</v>
          </cell>
        </row>
        <row r="14">
          <cell r="A14" t="str">
            <v>Case di cura e ospedali</v>
          </cell>
        </row>
        <row r="15">
          <cell r="A15" t="str">
            <v>prigioni e riformatori</v>
          </cell>
        </row>
        <row r="16">
          <cell r="A16" t="str">
            <v>uffici pubblici</v>
          </cell>
        </row>
        <row r="17">
          <cell r="A17" t="str">
            <v>scuole,laboratori scientifici</v>
          </cell>
        </row>
        <row r="18">
          <cell r="A18" t="str">
            <v xml:space="preserve">biblioteche pinoteche </v>
          </cell>
        </row>
        <row r="19">
          <cell r="A19" t="str">
            <v>Cappelle e oratori</v>
          </cell>
        </row>
        <row r="20">
          <cell r="A20" t="str">
            <v>magazini sotterranei</v>
          </cell>
        </row>
        <row r="21">
          <cell r="A21" t="str">
            <v>negozi e botteghe</v>
          </cell>
        </row>
        <row r="22">
          <cell r="A22" t="str">
            <v>magazzini e locali deposito</v>
          </cell>
        </row>
        <row r="23">
          <cell r="A23" t="str">
            <v>laboratori per arti e mestieri</v>
          </cell>
        </row>
        <row r="24">
          <cell r="A24" t="str">
            <v>fabbricati e locali per esercizi sportivi</v>
          </cell>
        </row>
        <row r="25">
          <cell r="A25" t="str">
            <v xml:space="preserve">stabilimenti balneari </v>
          </cell>
        </row>
        <row r="26">
          <cell r="A26" t="str">
            <v>stalle scuderie rimesse ed autorimesse</v>
          </cell>
        </row>
        <row r="27">
          <cell r="A27" t="str">
            <v>TETTOIE chiuse o aperte</v>
          </cell>
        </row>
        <row r="28">
          <cell r="A28" t="str">
            <v>Terreni Agricoli</v>
          </cell>
        </row>
        <row r="29">
          <cell r="A29" t="str">
            <v>Aree Fabbricabili</v>
          </cell>
        </row>
        <row r="30">
          <cell r="A30" t="str">
            <v>Porzioni immobiliari in corso di costruzione  F/1</v>
          </cell>
        </row>
        <row r="31">
          <cell r="A31" t="str">
            <v>Porzioni immobiliari in corso di costruzione  F/3</v>
          </cell>
        </row>
        <row r="32">
          <cell r="A32" t="str">
            <v>Porzioni immobiliari in corso di costruzione F/4</v>
          </cell>
        </row>
        <row r="33">
          <cell r="A33" t="str">
            <v>Porzioni immobiliari in corso di costruzione F/6</v>
          </cell>
        </row>
        <row r="34">
          <cell r="A34" t="str">
            <v>Porzioni immobiliari in corso di costruzione F/7</v>
          </cell>
        </row>
        <row r="35">
          <cell r="A35" t="str">
            <v>Porzioni immobiliari in corso di costruzione F/8</v>
          </cell>
        </row>
        <row r="36">
          <cell r="A36" t="str">
            <v>Porzioni immobiliari in corso di costruzione F/9</v>
          </cell>
        </row>
        <row r="37">
          <cell r="A37" t="str">
            <v>FAbbricati RURALI</v>
          </cell>
        </row>
        <row r="38">
          <cell r="A38" t="str">
            <v>manca certificazione catastale</v>
          </cell>
        </row>
      </sheetData>
      <sheetData sheetId="6" refreshError="1"/>
      <sheetData sheetId="7">
        <row r="1">
          <cell r="A1" t="str">
            <v>Avellino</v>
          </cell>
        </row>
        <row r="2">
          <cell r="A2" t="str">
            <v>Boscoreale</v>
          </cell>
        </row>
        <row r="3">
          <cell r="A3" t="str">
            <v>Boscotrecase</v>
          </cell>
        </row>
        <row r="4">
          <cell r="A4" t="str">
            <v xml:space="preserve">caserta </v>
          </cell>
        </row>
        <row r="5">
          <cell r="A5" t="str">
            <v>Casola</v>
          </cell>
        </row>
        <row r="6">
          <cell r="A6" t="str">
            <v>Castellammare di Stabia</v>
          </cell>
        </row>
        <row r="7">
          <cell r="A7" t="str">
            <v>Gragnano</v>
          </cell>
        </row>
        <row r="8">
          <cell r="A8" t="str">
            <v>Lettere</v>
          </cell>
        </row>
        <row r="9">
          <cell r="A9" t="str">
            <v>Pimonte</v>
          </cell>
        </row>
        <row r="10">
          <cell r="A10" t="str">
            <v>Pompei</v>
          </cell>
        </row>
        <row r="11">
          <cell r="A11" t="str">
            <v>Salerno</v>
          </cell>
        </row>
        <row r="12">
          <cell r="A12" t="str">
            <v xml:space="preserve">Sant'Agnello </v>
          </cell>
        </row>
        <row r="13">
          <cell r="A13" t="str">
            <v>Sorrento</v>
          </cell>
        </row>
        <row r="14">
          <cell r="A14" t="str">
            <v>Torre Annunziata</v>
          </cell>
        </row>
        <row r="15">
          <cell r="A15" t="str">
            <v>Torre del Greco</v>
          </cell>
        </row>
        <row r="16">
          <cell r="A16" t="str">
            <v>San Giorgio a Cremano</v>
          </cell>
        </row>
        <row r="17">
          <cell r="A17" t="str">
            <v>Vico Equense</v>
          </cell>
        </row>
      </sheetData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</sheetNames>
    <sheetDataSet>
      <sheetData sheetId="0"/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</sheetNames>
    <sheetDataSet>
      <sheetData sheetId="0"/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I1034"/>
  <sheetViews>
    <sheetView showGridLines="0" tabSelected="1" zoomScaleNormal="100" zoomScaleSheetLayoutView="100" workbookViewId="0">
      <selection activeCell="I87" sqref="I87:AD87"/>
    </sheetView>
  </sheetViews>
  <sheetFormatPr defaultColWidth="10.28515625" defaultRowHeight="15"/>
  <cols>
    <col min="1" max="1" width="6.7109375" style="1" customWidth="1"/>
    <col min="2" max="2" width="9.140625" style="1" customWidth="1"/>
    <col min="3" max="3" width="1" style="1" customWidth="1"/>
    <col min="4" max="7" width="3.28515625" style="1" customWidth="1"/>
    <col min="8" max="8" width="1.85546875" style="1" customWidth="1"/>
    <col min="9" max="9" width="17.85546875" style="1" customWidth="1"/>
    <col min="10" max="10" width="1.85546875" style="1" customWidth="1"/>
    <col min="11" max="14" width="3.28515625" style="1" customWidth="1"/>
    <col min="15" max="15" width="1.85546875" style="1" customWidth="1"/>
    <col min="16" max="16" width="12.42578125" style="1" customWidth="1"/>
    <col min="17" max="17" width="1.85546875" style="1" customWidth="1"/>
    <col min="18" max="20" width="3" style="1" customWidth="1"/>
    <col min="21" max="21" width="4.42578125" style="1" customWidth="1"/>
    <col min="22" max="23" width="3" style="1" customWidth="1"/>
    <col min="24" max="27" width="3.28515625" style="1" customWidth="1"/>
    <col min="28" max="28" width="17.42578125" style="1" customWidth="1"/>
    <col min="29" max="29" width="3.5703125" style="1" customWidth="1"/>
    <col min="30" max="30" width="2.85546875" style="1" customWidth="1"/>
    <col min="31" max="31" width="12" style="1" customWidth="1"/>
    <col min="32" max="32" width="8.85546875" style="1" customWidth="1"/>
    <col min="33" max="33" width="2.5703125" style="1" customWidth="1"/>
    <col min="34" max="34" width="2.85546875" style="1" customWidth="1"/>
    <col min="35" max="35" width="8.7109375" style="2" customWidth="1"/>
    <col min="36" max="36" width="2.5703125" style="1" customWidth="1"/>
    <col min="37" max="240" width="10.28515625" style="1"/>
    <col min="241" max="249" width="9.140625" style="1" customWidth="1"/>
    <col min="250" max="250" width="1" style="1" customWidth="1"/>
    <col min="251" max="254" width="3.28515625" style="1" customWidth="1"/>
    <col min="255" max="255" width="1.85546875" style="1" customWidth="1"/>
    <col min="256" max="256" width="17.85546875" style="1" customWidth="1"/>
    <col min="257" max="257" width="1.85546875" style="1" customWidth="1"/>
    <col min="258" max="261" width="3.28515625" style="1" customWidth="1"/>
    <col min="262" max="262" width="1.85546875" style="1" customWidth="1"/>
    <col min="263" max="263" width="12.42578125" style="1" customWidth="1"/>
    <col min="264" max="264" width="1.85546875" style="1" customWidth="1"/>
    <col min="265" max="267" width="3" style="1" customWidth="1"/>
    <col min="268" max="268" width="4.42578125" style="1" customWidth="1"/>
    <col min="269" max="270" width="3" style="1" customWidth="1"/>
    <col min="271" max="276" width="3.28515625" style="1" customWidth="1"/>
    <col min="277" max="278" width="9.140625" style="1" customWidth="1"/>
    <col min="279" max="282" width="3.28515625" style="1" customWidth="1"/>
    <col min="283" max="283" width="4.140625" style="1" customWidth="1"/>
    <col min="284" max="496" width="10.28515625" style="1"/>
    <col min="497" max="505" width="9.140625" style="1" customWidth="1"/>
    <col min="506" max="506" width="1" style="1" customWidth="1"/>
    <col min="507" max="510" width="3.28515625" style="1" customWidth="1"/>
    <col min="511" max="511" width="1.85546875" style="1" customWidth="1"/>
    <col min="512" max="512" width="17.85546875" style="1" customWidth="1"/>
    <col min="513" max="513" width="1.85546875" style="1" customWidth="1"/>
    <col min="514" max="517" width="3.28515625" style="1" customWidth="1"/>
    <col min="518" max="518" width="1.85546875" style="1" customWidth="1"/>
    <col min="519" max="519" width="12.42578125" style="1" customWidth="1"/>
    <col min="520" max="520" width="1.85546875" style="1" customWidth="1"/>
    <col min="521" max="523" width="3" style="1" customWidth="1"/>
    <col min="524" max="524" width="4.42578125" style="1" customWidth="1"/>
    <col min="525" max="526" width="3" style="1" customWidth="1"/>
    <col min="527" max="532" width="3.28515625" style="1" customWidth="1"/>
    <col min="533" max="534" width="9.140625" style="1" customWidth="1"/>
    <col min="535" max="538" width="3.28515625" style="1" customWidth="1"/>
    <col min="539" max="539" width="4.140625" style="1" customWidth="1"/>
    <col min="540" max="752" width="10.28515625" style="1"/>
    <col min="753" max="761" width="9.140625" style="1" customWidth="1"/>
    <col min="762" max="762" width="1" style="1" customWidth="1"/>
    <col min="763" max="766" width="3.28515625" style="1" customWidth="1"/>
    <col min="767" max="767" width="1.85546875" style="1" customWidth="1"/>
    <col min="768" max="768" width="17.85546875" style="1" customWidth="1"/>
    <col min="769" max="769" width="1.85546875" style="1" customWidth="1"/>
    <col min="770" max="773" width="3.28515625" style="1" customWidth="1"/>
    <col min="774" max="774" width="1.85546875" style="1" customWidth="1"/>
    <col min="775" max="775" width="12.42578125" style="1" customWidth="1"/>
    <col min="776" max="776" width="1.85546875" style="1" customWidth="1"/>
    <col min="777" max="779" width="3" style="1" customWidth="1"/>
    <col min="780" max="780" width="4.42578125" style="1" customWidth="1"/>
    <col min="781" max="782" width="3" style="1" customWidth="1"/>
    <col min="783" max="788" width="3.28515625" style="1" customWidth="1"/>
    <col min="789" max="790" width="9.140625" style="1" customWidth="1"/>
    <col min="791" max="794" width="3.28515625" style="1" customWidth="1"/>
    <col min="795" max="795" width="4.140625" style="1" customWidth="1"/>
    <col min="796" max="1008" width="10.28515625" style="1"/>
    <col min="1009" max="1017" width="9.140625" style="1" customWidth="1"/>
    <col min="1018" max="1018" width="1" style="1" customWidth="1"/>
    <col min="1019" max="1022" width="3.28515625" style="1" customWidth="1"/>
    <col min="1023" max="1023" width="1.85546875" style="1" customWidth="1"/>
    <col min="1024" max="1024" width="17.85546875" style="1" customWidth="1"/>
    <col min="1025" max="1025" width="1.85546875" style="1" customWidth="1"/>
    <col min="1026" max="1029" width="3.28515625" style="1" customWidth="1"/>
    <col min="1030" max="1030" width="1.85546875" style="1" customWidth="1"/>
    <col min="1031" max="1031" width="12.42578125" style="1" customWidth="1"/>
    <col min="1032" max="1032" width="1.85546875" style="1" customWidth="1"/>
    <col min="1033" max="1035" width="3" style="1" customWidth="1"/>
    <col min="1036" max="1036" width="4.42578125" style="1" customWidth="1"/>
    <col min="1037" max="1038" width="3" style="1" customWidth="1"/>
    <col min="1039" max="1044" width="3.28515625" style="1" customWidth="1"/>
    <col min="1045" max="1046" width="9.140625" style="1" customWidth="1"/>
    <col min="1047" max="1050" width="3.28515625" style="1" customWidth="1"/>
    <col min="1051" max="1051" width="4.140625" style="1" customWidth="1"/>
    <col min="1052" max="1264" width="10.28515625" style="1"/>
    <col min="1265" max="1273" width="9.140625" style="1" customWidth="1"/>
    <col min="1274" max="1274" width="1" style="1" customWidth="1"/>
    <col min="1275" max="1278" width="3.28515625" style="1" customWidth="1"/>
    <col min="1279" max="1279" width="1.85546875" style="1" customWidth="1"/>
    <col min="1280" max="1280" width="17.85546875" style="1" customWidth="1"/>
    <col min="1281" max="1281" width="1.85546875" style="1" customWidth="1"/>
    <col min="1282" max="1285" width="3.28515625" style="1" customWidth="1"/>
    <col min="1286" max="1286" width="1.85546875" style="1" customWidth="1"/>
    <col min="1287" max="1287" width="12.42578125" style="1" customWidth="1"/>
    <col min="1288" max="1288" width="1.85546875" style="1" customWidth="1"/>
    <col min="1289" max="1291" width="3" style="1" customWidth="1"/>
    <col min="1292" max="1292" width="4.42578125" style="1" customWidth="1"/>
    <col min="1293" max="1294" width="3" style="1" customWidth="1"/>
    <col min="1295" max="1300" width="3.28515625" style="1" customWidth="1"/>
    <col min="1301" max="1302" width="9.140625" style="1" customWidth="1"/>
    <col min="1303" max="1306" width="3.28515625" style="1" customWidth="1"/>
    <col min="1307" max="1307" width="4.140625" style="1" customWidth="1"/>
    <col min="1308" max="1520" width="10.28515625" style="1"/>
    <col min="1521" max="1529" width="9.140625" style="1" customWidth="1"/>
    <col min="1530" max="1530" width="1" style="1" customWidth="1"/>
    <col min="1531" max="1534" width="3.28515625" style="1" customWidth="1"/>
    <col min="1535" max="1535" width="1.85546875" style="1" customWidth="1"/>
    <col min="1536" max="1536" width="17.85546875" style="1" customWidth="1"/>
    <col min="1537" max="1537" width="1.85546875" style="1" customWidth="1"/>
    <col min="1538" max="1541" width="3.28515625" style="1" customWidth="1"/>
    <col min="1542" max="1542" width="1.85546875" style="1" customWidth="1"/>
    <col min="1543" max="1543" width="12.42578125" style="1" customWidth="1"/>
    <col min="1544" max="1544" width="1.85546875" style="1" customWidth="1"/>
    <col min="1545" max="1547" width="3" style="1" customWidth="1"/>
    <col min="1548" max="1548" width="4.42578125" style="1" customWidth="1"/>
    <col min="1549" max="1550" width="3" style="1" customWidth="1"/>
    <col min="1551" max="1556" width="3.28515625" style="1" customWidth="1"/>
    <col min="1557" max="1558" width="9.140625" style="1" customWidth="1"/>
    <col min="1559" max="1562" width="3.28515625" style="1" customWidth="1"/>
    <col min="1563" max="1563" width="4.140625" style="1" customWidth="1"/>
    <col min="1564" max="1776" width="10.28515625" style="1"/>
    <col min="1777" max="1785" width="9.140625" style="1" customWidth="1"/>
    <col min="1786" max="1786" width="1" style="1" customWidth="1"/>
    <col min="1787" max="1790" width="3.28515625" style="1" customWidth="1"/>
    <col min="1791" max="1791" width="1.85546875" style="1" customWidth="1"/>
    <col min="1792" max="1792" width="17.85546875" style="1" customWidth="1"/>
    <col min="1793" max="1793" width="1.85546875" style="1" customWidth="1"/>
    <col min="1794" max="1797" width="3.28515625" style="1" customWidth="1"/>
    <col min="1798" max="1798" width="1.85546875" style="1" customWidth="1"/>
    <col min="1799" max="1799" width="12.42578125" style="1" customWidth="1"/>
    <col min="1800" max="1800" width="1.85546875" style="1" customWidth="1"/>
    <col min="1801" max="1803" width="3" style="1" customWidth="1"/>
    <col min="1804" max="1804" width="4.42578125" style="1" customWidth="1"/>
    <col min="1805" max="1806" width="3" style="1" customWidth="1"/>
    <col min="1807" max="1812" width="3.28515625" style="1" customWidth="1"/>
    <col min="1813" max="1814" width="9.140625" style="1" customWidth="1"/>
    <col min="1815" max="1818" width="3.28515625" style="1" customWidth="1"/>
    <col min="1819" max="1819" width="4.140625" style="1" customWidth="1"/>
    <col min="1820" max="2032" width="10.28515625" style="1"/>
    <col min="2033" max="2041" width="9.140625" style="1" customWidth="1"/>
    <col min="2042" max="2042" width="1" style="1" customWidth="1"/>
    <col min="2043" max="2046" width="3.28515625" style="1" customWidth="1"/>
    <col min="2047" max="2047" width="1.85546875" style="1" customWidth="1"/>
    <col min="2048" max="2048" width="17.85546875" style="1" customWidth="1"/>
    <col min="2049" max="2049" width="1.85546875" style="1" customWidth="1"/>
    <col min="2050" max="2053" width="3.28515625" style="1" customWidth="1"/>
    <col min="2054" max="2054" width="1.85546875" style="1" customWidth="1"/>
    <col min="2055" max="2055" width="12.42578125" style="1" customWidth="1"/>
    <col min="2056" max="2056" width="1.85546875" style="1" customWidth="1"/>
    <col min="2057" max="2059" width="3" style="1" customWidth="1"/>
    <col min="2060" max="2060" width="4.42578125" style="1" customWidth="1"/>
    <col min="2061" max="2062" width="3" style="1" customWidth="1"/>
    <col min="2063" max="2068" width="3.28515625" style="1" customWidth="1"/>
    <col min="2069" max="2070" width="9.140625" style="1" customWidth="1"/>
    <col min="2071" max="2074" width="3.28515625" style="1" customWidth="1"/>
    <col min="2075" max="2075" width="4.140625" style="1" customWidth="1"/>
    <col min="2076" max="2288" width="10.28515625" style="1"/>
    <col min="2289" max="2297" width="9.140625" style="1" customWidth="1"/>
    <col min="2298" max="2298" width="1" style="1" customWidth="1"/>
    <col min="2299" max="2302" width="3.28515625" style="1" customWidth="1"/>
    <col min="2303" max="2303" width="1.85546875" style="1" customWidth="1"/>
    <col min="2304" max="2304" width="17.85546875" style="1" customWidth="1"/>
    <col min="2305" max="2305" width="1.85546875" style="1" customWidth="1"/>
    <col min="2306" max="2309" width="3.28515625" style="1" customWidth="1"/>
    <col min="2310" max="2310" width="1.85546875" style="1" customWidth="1"/>
    <col min="2311" max="2311" width="12.42578125" style="1" customWidth="1"/>
    <col min="2312" max="2312" width="1.85546875" style="1" customWidth="1"/>
    <col min="2313" max="2315" width="3" style="1" customWidth="1"/>
    <col min="2316" max="2316" width="4.42578125" style="1" customWidth="1"/>
    <col min="2317" max="2318" width="3" style="1" customWidth="1"/>
    <col min="2319" max="2324" width="3.28515625" style="1" customWidth="1"/>
    <col min="2325" max="2326" width="9.140625" style="1" customWidth="1"/>
    <col min="2327" max="2330" width="3.28515625" style="1" customWidth="1"/>
    <col min="2331" max="2331" width="4.140625" style="1" customWidth="1"/>
    <col min="2332" max="2544" width="10.28515625" style="1"/>
    <col min="2545" max="2553" width="9.140625" style="1" customWidth="1"/>
    <col min="2554" max="2554" width="1" style="1" customWidth="1"/>
    <col min="2555" max="2558" width="3.28515625" style="1" customWidth="1"/>
    <col min="2559" max="2559" width="1.85546875" style="1" customWidth="1"/>
    <col min="2560" max="2560" width="17.85546875" style="1" customWidth="1"/>
    <col min="2561" max="2561" width="1.85546875" style="1" customWidth="1"/>
    <col min="2562" max="2565" width="3.28515625" style="1" customWidth="1"/>
    <col min="2566" max="2566" width="1.85546875" style="1" customWidth="1"/>
    <col min="2567" max="2567" width="12.42578125" style="1" customWidth="1"/>
    <col min="2568" max="2568" width="1.85546875" style="1" customWidth="1"/>
    <col min="2569" max="2571" width="3" style="1" customWidth="1"/>
    <col min="2572" max="2572" width="4.42578125" style="1" customWidth="1"/>
    <col min="2573" max="2574" width="3" style="1" customWidth="1"/>
    <col min="2575" max="2580" width="3.28515625" style="1" customWidth="1"/>
    <col min="2581" max="2582" width="9.140625" style="1" customWidth="1"/>
    <col min="2583" max="2586" width="3.28515625" style="1" customWidth="1"/>
    <col min="2587" max="2587" width="4.140625" style="1" customWidth="1"/>
    <col min="2588" max="2800" width="10.28515625" style="1"/>
    <col min="2801" max="2809" width="9.140625" style="1" customWidth="1"/>
    <col min="2810" max="2810" width="1" style="1" customWidth="1"/>
    <col min="2811" max="2814" width="3.28515625" style="1" customWidth="1"/>
    <col min="2815" max="2815" width="1.85546875" style="1" customWidth="1"/>
    <col min="2816" max="2816" width="17.85546875" style="1" customWidth="1"/>
    <col min="2817" max="2817" width="1.85546875" style="1" customWidth="1"/>
    <col min="2818" max="2821" width="3.28515625" style="1" customWidth="1"/>
    <col min="2822" max="2822" width="1.85546875" style="1" customWidth="1"/>
    <col min="2823" max="2823" width="12.42578125" style="1" customWidth="1"/>
    <col min="2824" max="2824" width="1.85546875" style="1" customWidth="1"/>
    <col min="2825" max="2827" width="3" style="1" customWidth="1"/>
    <col min="2828" max="2828" width="4.42578125" style="1" customWidth="1"/>
    <col min="2829" max="2830" width="3" style="1" customWidth="1"/>
    <col min="2831" max="2836" width="3.28515625" style="1" customWidth="1"/>
    <col min="2837" max="2838" width="9.140625" style="1" customWidth="1"/>
    <col min="2839" max="2842" width="3.28515625" style="1" customWidth="1"/>
    <col min="2843" max="2843" width="4.140625" style="1" customWidth="1"/>
    <col min="2844" max="3056" width="10.28515625" style="1"/>
    <col min="3057" max="3065" width="9.140625" style="1" customWidth="1"/>
    <col min="3066" max="3066" width="1" style="1" customWidth="1"/>
    <col min="3067" max="3070" width="3.28515625" style="1" customWidth="1"/>
    <col min="3071" max="3071" width="1.85546875" style="1" customWidth="1"/>
    <col min="3072" max="3072" width="17.85546875" style="1" customWidth="1"/>
    <col min="3073" max="3073" width="1.85546875" style="1" customWidth="1"/>
    <col min="3074" max="3077" width="3.28515625" style="1" customWidth="1"/>
    <col min="3078" max="3078" width="1.85546875" style="1" customWidth="1"/>
    <col min="3079" max="3079" width="12.42578125" style="1" customWidth="1"/>
    <col min="3080" max="3080" width="1.85546875" style="1" customWidth="1"/>
    <col min="3081" max="3083" width="3" style="1" customWidth="1"/>
    <col min="3084" max="3084" width="4.42578125" style="1" customWidth="1"/>
    <col min="3085" max="3086" width="3" style="1" customWidth="1"/>
    <col min="3087" max="3092" width="3.28515625" style="1" customWidth="1"/>
    <col min="3093" max="3094" width="9.140625" style="1" customWidth="1"/>
    <col min="3095" max="3098" width="3.28515625" style="1" customWidth="1"/>
    <col min="3099" max="3099" width="4.140625" style="1" customWidth="1"/>
    <col min="3100" max="3312" width="10.28515625" style="1"/>
    <col min="3313" max="3321" width="9.140625" style="1" customWidth="1"/>
    <col min="3322" max="3322" width="1" style="1" customWidth="1"/>
    <col min="3323" max="3326" width="3.28515625" style="1" customWidth="1"/>
    <col min="3327" max="3327" width="1.85546875" style="1" customWidth="1"/>
    <col min="3328" max="3328" width="17.85546875" style="1" customWidth="1"/>
    <col min="3329" max="3329" width="1.85546875" style="1" customWidth="1"/>
    <col min="3330" max="3333" width="3.28515625" style="1" customWidth="1"/>
    <col min="3334" max="3334" width="1.85546875" style="1" customWidth="1"/>
    <col min="3335" max="3335" width="12.42578125" style="1" customWidth="1"/>
    <col min="3336" max="3336" width="1.85546875" style="1" customWidth="1"/>
    <col min="3337" max="3339" width="3" style="1" customWidth="1"/>
    <col min="3340" max="3340" width="4.42578125" style="1" customWidth="1"/>
    <col min="3341" max="3342" width="3" style="1" customWidth="1"/>
    <col min="3343" max="3348" width="3.28515625" style="1" customWidth="1"/>
    <col min="3349" max="3350" width="9.140625" style="1" customWidth="1"/>
    <col min="3351" max="3354" width="3.28515625" style="1" customWidth="1"/>
    <col min="3355" max="3355" width="4.140625" style="1" customWidth="1"/>
    <col min="3356" max="3568" width="10.28515625" style="1"/>
    <col min="3569" max="3577" width="9.140625" style="1" customWidth="1"/>
    <col min="3578" max="3578" width="1" style="1" customWidth="1"/>
    <col min="3579" max="3582" width="3.28515625" style="1" customWidth="1"/>
    <col min="3583" max="3583" width="1.85546875" style="1" customWidth="1"/>
    <col min="3584" max="3584" width="17.85546875" style="1" customWidth="1"/>
    <col min="3585" max="3585" width="1.85546875" style="1" customWidth="1"/>
    <col min="3586" max="3589" width="3.28515625" style="1" customWidth="1"/>
    <col min="3590" max="3590" width="1.85546875" style="1" customWidth="1"/>
    <col min="3591" max="3591" width="12.42578125" style="1" customWidth="1"/>
    <col min="3592" max="3592" width="1.85546875" style="1" customWidth="1"/>
    <col min="3593" max="3595" width="3" style="1" customWidth="1"/>
    <col min="3596" max="3596" width="4.42578125" style="1" customWidth="1"/>
    <col min="3597" max="3598" width="3" style="1" customWidth="1"/>
    <col min="3599" max="3604" width="3.28515625" style="1" customWidth="1"/>
    <col min="3605" max="3606" width="9.140625" style="1" customWidth="1"/>
    <col min="3607" max="3610" width="3.28515625" style="1" customWidth="1"/>
    <col min="3611" max="3611" width="4.140625" style="1" customWidth="1"/>
    <col min="3612" max="3824" width="10.28515625" style="1"/>
    <col min="3825" max="3833" width="9.140625" style="1" customWidth="1"/>
    <col min="3834" max="3834" width="1" style="1" customWidth="1"/>
    <col min="3835" max="3838" width="3.28515625" style="1" customWidth="1"/>
    <col min="3839" max="3839" width="1.85546875" style="1" customWidth="1"/>
    <col min="3840" max="3840" width="17.85546875" style="1" customWidth="1"/>
    <col min="3841" max="3841" width="1.85546875" style="1" customWidth="1"/>
    <col min="3842" max="3845" width="3.28515625" style="1" customWidth="1"/>
    <col min="3846" max="3846" width="1.85546875" style="1" customWidth="1"/>
    <col min="3847" max="3847" width="12.42578125" style="1" customWidth="1"/>
    <col min="3848" max="3848" width="1.85546875" style="1" customWidth="1"/>
    <col min="3849" max="3851" width="3" style="1" customWidth="1"/>
    <col min="3852" max="3852" width="4.42578125" style="1" customWidth="1"/>
    <col min="3853" max="3854" width="3" style="1" customWidth="1"/>
    <col min="3855" max="3860" width="3.28515625" style="1" customWidth="1"/>
    <col min="3861" max="3862" width="9.140625" style="1" customWidth="1"/>
    <col min="3863" max="3866" width="3.28515625" style="1" customWidth="1"/>
    <col min="3867" max="3867" width="4.140625" style="1" customWidth="1"/>
    <col min="3868" max="4080" width="10.28515625" style="1"/>
    <col min="4081" max="4089" width="9.140625" style="1" customWidth="1"/>
    <col min="4090" max="4090" width="1" style="1" customWidth="1"/>
    <col min="4091" max="4094" width="3.28515625" style="1" customWidth="1"/>
    <col min="4095" max="4095" width="1.85546875" style="1" customWidth="1"/>
    <col min="4096" max="4096" width="17.85546875" style="1" customWidth="1"/>
    <col min="4097" max="4097" width="1.85546875" style="1" customWidth="1"/>
    <col min="4098" max="4101" width="3.28515625" style="1" customWidth="1"/>
    <col min="4102" max="4102" width="1.85546875" style="1" customWidth="1"/>
    <col min="4103" max="4103" width="12.42578125" style="1" customWidth="1"/>
    <col min="4104" max="4104" width="1.85546875" style="1" customWidth="1"/>
    <col min="4105" max="4107" width="3" style="1" customWidth="1"/>
    <col min="4108" max="4108" width="4.42578125" style="1" customWidth="1"/>
    <col min="4109" max="4110" width="3" style="1" customWidth="1"/>
    <col min="4111" max="4116" width="3.28515625" style="1" customWidth="1"/>
    <col min="4117" max="4118" width="9.140625" style="1" customWidth="1"/>
    <col min="4119" max="4122" width="3.28515625" style="1" customWidth="1"/>
    <col min="4123" max="4123" width="4.140625" style="1" customWidth="1"/>
    <col min="4124" max="4336" width="10.28515625" style="1"/>
    <col min="4337" max="4345" width="9.140625" style="1" customWidth="1"/>
    <col min="4346" max="4346" width="1" style="1" customWidth="1"/>
    <col min="4347" max="4350" width="3.28515625" style="1" customWidth="1"/>
    <col min="4351" max="4351" width="1.85546875" style="1" customWidth="1"/>
    <col min="4352" max="4352" width="17.85546875" style="1" customWidth="1"/>
    <col min="4353" max="4353" width="1.85546875" style="1" customWidth="1"/>
    <col min="4354" max="4357" width="3.28515625" style="1" customWidth="1"/>
    <col min="4358" max="4358" width="1.85546875" style="1" customWidth="1"/>
    <col min="4359" max="4359" width="12.42578125" style="1" customWidth="1"/>
    <col min="4360" max="4360" width="1.85546875" style="1" customWidth="1"/>
    <col min="4361" max="4363" width="3" style="1" customWidth="1"/>
    <col min="4364" max="4364" width="4.42578125" style="1" customWidth="1"/>
    <col min="4365" max="4366" width="3" style="1" customWidth="1"/>
    <col min="4367" max="4372" width="3.28515625" style="1" customWidth="1"/>
    <col min="4373" max="4374" width="9.140625" style="1" customWidth="1"/>
    <col min="4375" max="4378" width="3.28515625" style="1" customWidth="1"/>
    <col min="4379" max="4379" width="4.140625" style="1" customWidth="1"/>
    <col min="4380" max="4592" width="10.28515625" style="1"/>
    <col min="4593" max="4601" width="9.140625" style="1" customWidth="1"/>
    <col min="4602" max="4602" width="1" style="1" customWidth="1"/>
    <col min="4603" max="4606" width="3.28515625" style="1" customWidth="1"/>
    <col min="4607" max="4607" width="1.85546875" style="1" customWidth="1"/>
    <col min="4608" max="4608" width="17.85546875" style="1" customWidth="1"/>
    <col min="4609" max="4609" width="1.85546875" style="1" customWidth="1"/>
    <col min="4610" max="4613" width="3.28515625" style="1" customWidth="1"/>
    <col min="4614" max="4614" width="1.85546875" style="1" customWidth="1"/>
    <col min="4615" max="4615" width="12.42578125" style="1" customWidth="1"/>
    <col min="4616" max="4616" width="1.85546875" style="1" customWidth="1"/>
    <col min="4617" max="4619" width="3" style="1" customWidth="1"/>
    <col min="4620" max="4620" width="4.42578125" style="1" customWidth="1"/>
    <col min="4621" max="4622" width="3" style="1" customWidth="1"/>
    <col min="4623" max="4628" width="3.28515625" style="1" customWidth="1"/>
    <col min="4629" max="4630" width="9.140625" style="1" customWidth="1"/>
    <col min="4631" max="4634" width="3.28515625" style="1" customWidth="1"/>
    <col min="4635" max="4635" width="4.140625" style="1" customWidth="1"/>
    <col min="4636" max="4848" width="10.28515625" style="1"/>
    <col min="4849" max="4857" width="9.140625" style="1" customWidth="1"/>
    <col min="4858" max="4858" width="1" style="1" customWidth="1"/>
    <col min="4859" max="4862" width="3.28515625" style="1" customWidth="1"/>
    <col min="4863" max="4863" width="1.85546875" style="1" customWidth="1"/>
    <col min="4864" max="4864" width="17.85546875" style="1" customWidth="1"/>
    <col min="4865" max="4865" width="1.85546875" style="1" customWidth="1"/>
    <col min="4866" max="4869" width="3.28515625" style="1" customWidth="1"/>
    <col min="4870" max="4870" width="1.85546875" style="1" customWidth="1"/>
    <col min="4871" max="4871" width="12.42578125" style="1" customWidth="1"/>
    <col min="4872" max="4872" width="1.85546875" style="1" customWidth="1"/>
    <col min="4873" max="4875" width="3" style="1" customWidth="1"/>
    <col min="4876" max="4876" width="4.42578125" style="1" customWidth="1"/>
    <col min="4877" max="4878" width="3" style="1" customWidth="1"/>
    <col min="4879" max="4884" width="3.28515625" style="1" customWidth="1"/>
    <col min="4885" max="4886" width="9.140625" style="1" customWidth="1"/>
    <col min="4887" max="4890" width="3.28515625" style="1" customWidth="1"/>
    <col min="4891" max="4891" width="4.140625" style="1" customWidth="1"/>
    <col min="4892" max="5104" width="10.28515625" style="1"/>
    <col min="5105" max="5113" width="9.140625" style="1" customWidth="1"/>
    <col min="5114" max="5114" width="1" style="1" customWidth="1"/>
    <col min="5115" max="5118" width="3.28515625" style="1" customWidth="1"/>
    <col min="5119" max="5119" width="1.85546875" style="1" customWidth="1"/>
    <col min="5120" max="5120" width="17.85546875" style="1" customWidth="1"/>
    <col min="5121" max="5121" width="1.85546875" style="1" customWidth="1"/>
    <col min="5122" max="5125" width="3.28515625" style="1" customWidth="1"/>
    <col min="5126" max="5126" width="1.85546875" style="1" customWidth="1"/>
    <col min="5127" max="5127" width="12.42578125" style="1" customWidth="1"/>
    <col min="5128" max="5128" width="1.85546875" style="1" customWidth="1"/>
    <col min="5129" max="5131" width="3" style="1" customWidth="1"/>
    <col min="5132" max="5132" width="4.42578125" style="1" customWidth="1"/>
    <col min="5133" max="5134" width="3" style="1" customWidth="1"/>
    <col min="5135" max="5140" width="3.28515625" style="1" customWidth="1"/>
    <col min="5141" max="5142" width="9.140625" style="1" customWidth="1"/>
    <col min="5143" max="5146" width="3.28515625" style="1" customWidth="1"/>
    <col min="5147" max="5147" width="4.140625" style="1" customWidth="1"/>
    <col min="5148" max="5360" width="10.28515625" style="1"/>
    <col min="5361" max="5369" width="9.140625" style="1" customWidth="1"/>
    <col min="5370" max="5370" width="1" style="1" customWidth="1"/>
    <col min="5371" max="5374" width="3.28515625" style="1" customWidth="1"/>
    <col min="5375" max="5375" width="1.85546875" style="1" customWidth="1"/>
    <col min="5376" max="5376" width="17.85546875" style="1" customWidth="1"/>
    <col min="5377" max="5377" width="1.85546875" style="1" customWidth="1"/>
    <col min="5378" max="5381" width="3.28515625" style="1" customWidth="1"/>
    <col min="5382" max="5382" width="1.85546875" style="1" customWidth="1"/>
    <col min="5383" max="5383" width="12.42578125" style="1" customWidth="1"/>
    <col min="5384" max="5384" width="1.85546875" style="1" customWidth="1"/>
    <col min="5385" max="5387" width="3" style="1" customWidth="1"/>
    <col min="5388" max="5388" width="4.42578125" style="1" customWidth="1"/>
    <col min="5389" max="5390" width="3" style="1" customWidth="1"/>
    <col min="5391" max="5396" width="3.28515625" style="1" customWidth="1"/>
    <col min="5397" max="5398" width="9.140625" style="1" customWidth="1"/>
    <col min="5399" max="5402" width="3.28515625" style="1" customWidth="1"/>
    <col min="5403" max="5403" width="4.140625" style="1" customWidth="1"/>
    <col min="5404" max="5616" width="10.28515625" style="1"/>
    <col min="5617" max="5625" width="9.140625" style="1" customWidth="1"/>
    <col min="5626" max="5626" width="1" style="1" customWidth="1"/>
    <col min="5627" max="5630" width="3.28515625" style="1" customWidth="1"/>
    <col min="5631" max="5631" width="1.85546875" style="1" customWidth="1"/>
    <col min="5632" max="5632" width="17.85546875" style="1" customWidth="1"/>
    <col min="5633" max="5633" width="1.85546875" style="1" customWidth="1"/>
    <col min="5634" max="5637" width="3.28515625" style="1" customWidth="1"/>
    <col min="5638" max="5638" width="1.85546875" style="1" customWidth="1"/>
    <col min="5639" max="5639" width="12.42578125" style="1" customWidth="1"/>
    <col min="5640" max="5640" width="1.85546875" style="1" customWidth="1"/>
    <col min="5641" max="5643" width="3" style="1" customWidth="1"/>
    <col min="5644" max="5644" width="4.42578125" style="1" customWidth="1"/>
    <col min="5645" max="5646" width="3" style="1" customWidth="1"/>
    <col min="5647" max="5652" width="3.28515625" style="1" customWidth="1"/>
    <col min="5653" max="5654" width="9.140625" style="1" customWidth="1"/>
    <col min="5655" max="5658" width="3.28515625" style="1" customWidth="1"/>
    <col min="5659" max="5659" width="4.140625" style="1" customWidth="1"/>
    <col min="5660" max="5872" width="10.28515625" style="1"/>
    <col min="5873" max="5881" width="9.140625" style="1" customWidth="1"/>
    <col min="5882" max="5882" width="1" style="1" customWidth="1"/>
    <col min="5883" max="5886" width="3.28515625" style="1" customWidth="1"/>
    <col min="5887" max="5887" width="1.85546875" style="1" customWidth="1"/>
    <col min="5888" max="5888" width="17.85546875" style="1" customWidth="1"/>
    <col min="5889" max="5889" width="1.85546875" style="1" customWidth="1"/>
    <col min="5890" max="5893" width="3.28515625" style="1" customWidth="1"/>
    <col min="5894" max="5894" width="1.85546875" style="1" customWidth="1"/>
    <col min="5895" max="5895" width="12.42578125" style="1" customWidth="1"/>
    <col min="5896" max="5896" width="1.85546875" style="1" customWidth="1"/>
    <col min="5897" max="5899" width="3" style="1" customWidth="1"/>
    <col min="5900" max="5900" width="4.42578125" style="1" customWidth="1"/>
    <col min="5901" max="5902" width="3" style="1" customWidth="1"/>
    <col min="5903" max="5908" width="3.28515625" style="1" customWidth="1"/>
    <col min="5909" max="5910" width="9.140625" style="1" customWidth="1"/>
    <col min="5911" max="5914" width="3.28515625" style="1" customWidth="1"/>
    <col min="5915" max="5915" width="4.140625" style="1" customWidth="1"/>
    <col min="5916" max="6128" width="10.28515625" style="1"/>
    <col min="6129" max="6137" width="9.140625" style="1" customWidth="1"/>
    <col min="6138" max="6138" width="1" style="1" customWidth="1"/>
    <col min="6139" max="6142" width="3.28515625" style="1" customWidth="1"/>
    <col min="6143" max="6143" width="1.85546875" style="1" customWidth="1"/>
    <col min="6144" max="6144" width="17.85546875" style="1" customWidth="1"/>
    <col min="6145" max="6145" width="1.85546875" style="1" customWidth="1"/>
    <col min="6146" max="6149" width="3.28515625" style="1" customWidth="1"/>
    <col min="6150" max="6150" width="1.85546875" style="1" customWidth="1"/>
    <col min="6151" max="6151" width="12.42578125" style="1" customWidth="1"/>
    <col min="6152" max="6152" width="1.85546875" style="1" customWidth="1"/>
    <col min="6153" max="6155" width="3" style="1" customWidth="1"/>
    <col min="6156" max="6156" width="4.42578125" style="1" customWidth="1"/>
    <col min="6157" max="6158" width="3" style="1" customWidth="1"/>
    <col min="6159" max="6164" width="3.28515625" style="1" customWidth="1"/>
    <col min="6165" max="6166" width="9.140625" style="1" customWidth="1"/>
    <col min="6167" max="6170" width="3.28515625" style="1" customWidth="1"/>
    <col min="6171" max="6171" width="4.140625" style="1" customWidth="1"/>
    <col min="6172" max="6384" width="10.28515625" style="1"/>
    <col min="6385" max="6393" width="9.140625" style="1" customWidth="1"/>
    <col min="6394" max="6394" width="1" style="1" customWidth="1"/>
    <col min="6395" max="6398" width="3.28515625" style="1" customWidth="1"/>
    <col min="6399" max="6399" width="1.85546875" style="1" customWidth="1"/>
    <col min="6400" max="6400" width="17.85546875" style="1" customWidth="1"/>
    <col min="6401" max="6401" width="1.85546875" style="1" customWidth="1"/>
    <col min="6402" max="6405" width="3.28515625" style="1" customWidth="1"/>
    <col min="6406" max="6406" width="1.85546875" style="1" customWidth="1"/>
    <col min="6407" max="6407" width="12.42578125" style="1" customWidth="1"/>
    <col min="6408" max="6408" width="1.85546875" style="1" customWidth="1"/>
    <col min="6409" max="6411" width="3" style="1" customWidth="1"/>
    <col min="6412" max="6412" width="4.42578125" style="1" customWidth="1"/>
    <col min="6413" max="6414" width="3" style="1" customWidth="1"/>
    <col min="6415" max="6420" width="3.28515625" style="1" customWidth="1"/>
    <col min="6421" max="6422" width="9.140625" style="1" customWidth="1"/>
    <col min="6423" max="6426" width="3.28515625" style="1" customWidth="1"/>
    <col min="6427" max="6427" width="4.140625" style="1" customWidth="1"/>
    <col min="6428" max="6640" width="10.28515625" style="1"/>
    <col min="6641" max="6649" width="9.140625" style="1" customWidth="1"/>
    <col min="6650" max="6650" width="1" style="1" customWidth="1"/>
    <col min="6651" max="6654" width="3.28515625" style="1" customWidth="1"/>
    <col min="6655" max="6655" width="1.85546875" style="1" customWidth="1"/>
    <col min="6656" max="6656" width="17.85546875" style="1" customWidth="1"/>
    <col min="6657" max="6657" width="1.85546875" style="1" customWidth="1"/>
    <col min="6658" max="6661" width="3.28515625" style="1" customWidth="1"/>
    <col min="6662" max="6662" width="1.85546875" style="1" customWidth="1"/>
    <col min="6663" max="6663" width="12.42578125" style="1" customWidth="1"/>
    <col min="6664" max="6664" width="1.85546875" style="1" customWidth="1"/>
    <col min="6665" max="6667" width="3" style="1" customWidth="1"/>
    <col min="6668" max="6668" width="4.42578125" style="1" customWidth="1"/>
    <col min="6669" max="6670" width="3" style="1" customWidth="1"/>
    <col min="6671" max="6676" width="3.28515625" style="1" customWidth="1"/>
    <col min="6677" max="6678" width="9.140625" style="1" customWidth="1"/>
    <col min="6679" max="6682" width="3.28515625" style="1" customWidth="1"/>
    <col min="6683" max="6683" width="4.140625" style="1" customWidth="1"/>
    <col min="6684" max="6896" width="10.28515625" style="1"/>
    <col min="6897" max="6905" width="9.140625" style="1" customWidth="1"/>
    <col min="6906" max="6906" width="1" style="1" customWidth="1"/>
    <col min="6907" max="6910" width="3.28515625" style="1" customWidth="1"/>
    <col min="6911" max="6911" width="1.85546875" style="1" customWidth="1"/>
    <col min="6912" max="6912" width="17.85546875" style="1" customWidth="1"/>
    <col min="6913" max="6913" width="1.85546875" style="1" customWidth="1"/>
    <col min="6914" max="6917" width="3.28515625" style="1" customWidth="1"/>
    <col min="6918" max="6918" width="1.85546875" style="1" customWidth="1"/>
    <col min="6919" max="6919" width="12.42578125" style="1" customWidth="1"/>
    <col min="6920" max="6920" width="1.85546875" style="1" customWidth="1"/>
    <col min="6921" max="6923" width="3" style="1" customWidth="1"/>
    <col min="6924" max="6924" width="4.42578125" style="1" customWidth="1"/>
    <col min="6925" max="6926" width="3" style="1" customWidth="1"/>
    <col min="6927" max="6932" width="3.28515625" style="1" customWidth="1"/>
    <col min="6933" max="6934" width="9.140625" style="1" customWidth="1"/>
    <col min="6935" max="6938" width="3.28515625" style="1" customWidth="1"/>
    <col min="6939" max="6939" width="4.140625" style="1" customWidth="1"/>
    <col min="6940" max="7152" width="10.28515625" style="1"/>
    <col min="7153" max="7161" width="9.140625" style="1" customWidth="1"/>
    <col min="7162" max="7162" width="1" style="1" customWidth="1"/>
    <col min="7163" max="7166" width="3.28515625" style="1" customWidth="1"/>
    <col min="7167" max="7167" width="1.85546875" style="1" customWidth="1"/>
    <col min="7168" max="7168" width="17.85546875" style="1" customWidth="1"/>
    <col min="7169" max="7169" width="1.85546875" style="1" customWidth="1"/>
    <col min="7170" max="7173" width="3.28515625" style="1" customWidth="1"/>
    <col min="7174" max="7174" width="1.85546875" style="1" customWidth="1"/>
    <col min="7175" max="7175" width="12.42578125" style="1" customWidth="1"/>
    <col min="7176" max="7176" width="1.85546875" style="1" customWidth="1"/>
    <col min="7177" max="7179" width="3" style="1" customWidth="1"/>
    <col min="7180" max="7180" width="4.42578125" style="1" customWidth="1"/>
    <col min="7181" max="7182" width="3" style="1" customWidth="1"/>
    <col min="7183" max="7188" width="3.28515625" style="1" customWidth="1"/>
    <col min="7189" max="7190" width="9.140625" style="1" customWidth="1"/>
    <col min="7191" max="7194" width="3.28515625" style="1" customWidth="1"/>
    <col min="7195" max="7195" width="4.140625" style="1" customWidth="1"/>
    <col min="7196" max="7408" width="10.28515625" style="1"/>
    <col min="7409" max="7417" width="9.140625" style="1" customWidth="1"/>
    <col min="7418" max="7418" width="1" style="1" customWidth="1"/>
    <col min="7419" max="7422" width="3.28515625" style="1" customWidth="1"/>
    <col min="7423" max="7423" width="1.85546875" style="1" customWidth="1"/>
    <col min="7424" max="7424" width="17.85546875" style="1" customWidth="1"/>
    <col min="7425" max="7425" width="1.85546875" style="1" customWidth="1"/>
    <col min="7426" max="7429" width="3.28515625" style="1" customWidth="1"/>
    <col min="7430" max="7430" width="1.85546875" style="1" customWidth="1"/>
    <col min="7431" max="7431" width="12.42578125" style="1" customWidth="1"/>
    <col min="7432" max="7432" width="1.85546875" style="1" customWidth="1"/>
    <col min="7433" max="7435" width="3" style="1" customWidth="1"/>
    <col min="7436" max="7436" width="4.42578125" style="1" customWidth="1"/>
    <col min="7437" max="7438" width="3" style="1" customWidth="1"/>
    <col min="7439" max="7444" width="3.28515625" style="1" customWidth="1"/>
    <col min="7445" max="7446" width="9.140625" style="1" customWidth="1"/>
    <col min="7447" max="7450" width="3.28515625" style="1" customWidth="1"/>
    <col min="7451" max="7451" width="4.140625" style="1" customWidth="1"/>
    <col min="7452" max="7664" width="10.28515625" style="1"/>
    <col min="7665" max="7673" width="9.140625" style="1" customWidth="1"/>
    <col min="7674" max="7674" width="1" style="1" customWidth="1"/>
    <col min="7675" max="7678" width="3.28515625" style="1" customWidth="1"/>
    <col min="7679" max="7679" width="1.85546875" style="1" customWidth="1"/>
    <col min="7680" max="7680" width="17.85546875" style="1" customWidth="1"/>
    <col min="7681" max="7681" width="1.85546875" style="1" customWidth="1"/>
    <col min="7682" max="7685" width="3.28515625" style="1" customWidth="1"/>
    <col min="7686" max="7686" width="1.85546875" style="1" customWidth="1"/>
    <col min="7687" max="7687" width="12.42578125" style="1" customWidth="1"/>
    <col min="7688" max="7688" width="1.85546875" style="1" customWidth="1"/>
    <col min="7689" max="7691" width="3" style="1" customWidth="1"/>
    <col min="7692" max="7692" width="4.42578125" style="1" customWidth="1"/>
    <col min="7693" max="7694" width="3" style="1" customWidth="1"/>
    <col min="7695" max="7700" width="3.28515625" style="1" customWidth="1"/>
    <col min="7701" max="7702" width="9.140625" style="1" customWidth="1"/>
    <col min="7703" max="7706" width="3.28515625" style="1" customWidth="1"/>
    <col min="7707" max="7707" width="4.140625" style="1" customWidth="1"/>
    <col min="7708" max="7920" width="10.28515625" style="1"/>
    <col min="7921" max="7929" width="9.140625" style="1" customWidth="1"/>
    <col min="7930" max="7930" width="1" style="1" customWidth="1"/>
    <col min="7931" max="7934" width="3.28515625" style="1" customWidth="1"/>
    <col min="7935" max="7935" width="1.85546875" style="1" customWidth="1"/>
    <col min="7936" max="7936" width="17.85546875" style="1" customWidth="1"/>
    <col min="7937" max="7937" width="1.85546875" style="1" customWidth="1"/>
    <col min="7938" max="7941" width="3.28515625" style="1" customWidth="1"/>
    <col min="7942" max="7942" width="1.85546875" style="1" customWidth="1"/>
    <col min="7943" max="7943" width="12.42578125" style="1" customWidth="1"/>
    <col min="7944" max="7944" width="1.85546875" style="1" customWidth="1"/>
    <col min="7945" max="7947" width="3" style="1" customWidth="1"/>
    <col min="7948" max="7948" width="4.42578125" style="1" customWidth="1"/>
    <col min="7949" max="7950" width="3" style="1" customWidth="1"/>
    <col min="7951" max="7956" width="3.28515625" style="1" customWidth="1"/>
    <col min="7957" max="7958" width="9.140625" style="1" customWidth="1"/>
    <col min="7959" max="7962" width="3.28515625" style="1" customWidth="1"/>
    <col min="7963" max="7963" width="4.140625" style="1" customWidth="1"/>
    <col min="7964" max="8176" width="10.28515625" style="1"/>
    <col min="8177" max="8185" width="9.140625" style="1" customWidth="1"/>
    <col min="8186" max="8186" width="1" style="1" customWidth="1"/>
    <col min="8187" max="8190" width="3.28515625" style="1" customWidth="1"/>
    <col min="8191" max="8191" width="1.85546875" style="1" customWidth="1"/>
    <col min="8192" max="8192" width="17.85546875" style="1" customWidth="1"/>
    <col min="8193" max="8193" width="1.85546875" style="1" customWidth="1"/>
    <col min="8194" max="8197" width="3.28515625" style="1" customWidth="1"/>
    <col min="8198" max="8198" width="1.85546875" style="1" customWidth="1"/>
    <col min="8199" max="8199" width="12.42578125" style="1" customWidth="1"/>
    <col min="8200" max="8200" width="1.85546875" style="1" customWidth="1"/>
    <col min="8201" max="8203" width="3" style="1" customWidth="1"/>
    <col min="8204" max="8204" width="4.42578125" style="1" customWidth="1"/>
    <col min="8205" max="8206" width="3" style="1" customWidth="1"/>
    <col min="8207" max="8212" width="3.28515625" style="1" customWidth="1"/>
    <col min="8213" max="8214" width="9.140625" style="1" customWidth="1"/>
    <col min="8215" max="8218" width="3.28515625" style="1" customWidth="1"/>
    <col min="8219" max="8219" width="4.140625" style="1" customWidth="1"/>
    <col min="8220" max="8432" width="10.28515625" style="1"/>
    <col min="8433" max="8441" width="9.140625" style="1" customWidth="1"/>
    <col min="8442" max="8442" width="1" style="1" customWidth="1"/>
    <col min="8443" max="8446" width="3.28515625" style="1" customWidth="1"/>
    <col min="8447" max="8447" width="1.85546875" style="1" customWidth="1"/>
    <col min="8448" max="8448" width="17.85546875" style="1" customWidth="1"/>
    <col min="8449" max="8449" width="1.85546875" style="1" customWidth="1"/>
    <col min="8450" max="8453" width="3.28515625" style="1" customWidth="1"/>
    <col min="8454" max="8454" width="1.85546875" style="1" customWidth="1"/>
    <col min="8455" max="8455" width="12.42578125" style="1" customWidth="1"/>
    <col min="8456" max="8456" width="1.85546875" style="1" customWidth="1"/>
    <col min="8457" max="8459" width="3" style="1" customWidth="1"/>
    <col min="8460" max="8460" width="4.42578125" style="1" customWidth="1"/>
    <col min="8461" max="8462" width="3" style="1" customWidth="1"/>
    <col min="8463" max="8468" width="3.28515625" style="1" customWidth="1"/>
    <col min="8469" max="8470" width="9.140625" style="1" customWidth="1"/>
    <col min="8471" max="8474" width="3.28515625" style="1" customWidth="1"/>
    <col min="8475" max="8475" width="4.140625" style="1" customWidth="1"/>
    <col min="8476" max="8688" width="10.28515625" style="1"/>
    <col min="8689" max="8697" width="9.140625" style="1" customWidth="1"/>
    <col min="8698" max="8698" width="1" style="1" customWidth="1"/>
    <col min="8699" max="8702" width="3.28515625" style="1" customWidth="1"/>
    <col min="8703" max="8703" width="1.85546875" style="1" customWidth="1"/>
    <col min="8704" max="8704" width="17.85546875" style="1" customWidth="1"/>
    <col min="8705" max="8705" width="1.85546875" style="1" customWidth="1"/>
    <col min="8706" max="8709" width="3.28515625" style="1" customWidth="1"/>
    <col min="8710" max="8710" width="1.85546875" style="1" customWidth="1"/>
    <col min="8711" max="8711" width="12.42578125" style="1" customWidth="1"/>
    <col min="8712" max="8712" width="1.85546875" style="1" customWidth="1"/>
    <col min="8713" max="8715" width="3" style="1" customWidth="1"/>
    <col min="8716" max="8716" width="4.42578125" style="1" customWidth="1"/>
    <col min="8717" max="8718" width="3" style="1" customWidth="1"/>
    <col min="8719" max="8724" width="3.28515625" style="1" customWidth="1"/>
    <col min="8725" max="8726" width="9.140625" style="1" customWidth="1"/>
    <col min="8727" max="8730" width="3.28515625" style="1" customWidth="1"/>
    <col min="8731" max="8731" width="4.140625" style="1" customWidth="1"/>
    <col min="8732" max="8944" width="10.28515625" style="1"/>
    <col min="8945" max="8953" width="9.140625" style="1" customWidth="1"/>
    <col min="8954" max="8954" width="1" style="1" customWidth="1"/>
    <col min="8955" max="8958" width="3.28515625" style="1" customWidth="1"/>
    <col min="8959" max="8959" width="1.85546875" style="1" customWidth="1"/>
    <col min="8960" max="8960" width="17.85546875" style="1" customWidth="1"/>
    <col min="8961" max="8961" width="1.85546875" style="1" customWidth="1"/>
    <col min="8962" max="8965" width="3.28515625" style="1" customWidth="1"/>
    <col min="8966" max="8966" width="1.85546875" style="1" customWidth="1"/>
    <col min="8967" max="8967" width="12.42578125" style="1" customWidth="1"/>
    <col min="8968" max="8968" width="1.85546875" style="1" customWidth="1"/>
    <col min="8969" max="8971" width="3" style="1" customWidth="1"/>
    <col min="8972" max="8972" width="4.42578125" style="1" customWidth="1"/>
    <col min="8973" max="8974" width="3" style="1" customWidth="1"/>
    <col min="8975" max="8980" width="3.28515625" style="1" customWidth="1"/>
    <col min="8981" max="8982" width="9.140625" style="1" customWidth="1"/>
    <col min="8983" max="8986" width="3.28515625" style="1" customWidth="1"/>
    <col min="8987" max="8987" width="4.140625" style="1" customWidth="1"/>
    <col min="8988" max="9200" width="10.28515625" style="1"/>
    <col min="9201" max="9209" width="9.140625" style="1" customWidth="1"/>
    <col min="9210" max="9210" width="1" style="1" customWidth="1"/>
    <col min="9211" max="9214" width="3.28515625" style="1" customWidth="1"/>
    <col min="9215" max="9215" width="1.85546875" style="1" customWidth="1"/>
    <col min="9216" max="9216" width="17.85546875" style="1" customWidth="1"/>
    <col min="9217" max="9217" width="1.85546875" style="1" customWidth="1"/>
    <col min="9218" max="9221" width="3.28515625" style="1" customWidth="1"/>
    <col min="9222" max="9222" width="1.85546875" style="1" customWidth="1"/>
    <col min="9223" max="9223" width="12.42578125" style="1" customWidth="1"/>
    <col min="9224" max="9224" width="1.85546875" style="1" customWidth="1"/>
    <col min="9225" max="9227" width="3" style="1" customWidth="1"/>
    <col min="9228" max="9228" width="4.42578125" style="1" customWidth="1"/>
    <col min="9229" max="9230" width="3" style="1" customWidth="1"/>
    <col min="9231" max="9236" width="3.28515625" style="1" customWidth="1"/>
    <col min="9237" max="9238" width="9.140625" style="1" customWidth="1"/>
    <col min="9239" max="9242" width="3.28515625" style="1" customWidth="1"/>
    <col min="9243" max="9243" width="4.140625" style="1" customWidth="1"/>
    <col min="9244" max="9456" width="10.28515625" style="1"/>
    <col min="9457" max="9465" width="9.140625" style="1" customWidth="1"/>
    <col min="9466" max="9466" width="1" style="1" customWidth="1"/>
    <col min="9467" max="9470" width="3.28515625" style="1" customWidth="1"/>
    <col min="9471" max="9471" width="1.85546875" style="1" customWidth="1"/>
    <col min="9472" max="9472" width="17.85546875" style="1" customWidth="1"/>
    <col min="9473" max="9473" width="1.85546875" style="1" customWidth="1"/>
    <col min="9474" max="9477" width="3.28515625" style="1" customWidth="1"/>
    <col min="9478" max="9478" width="1.85546875" style="1" customWidth="1"/>
    <col min="9479" max="9479" width="12.42578125" style="1" customWidth="1"/>
    <col min="9480" max="9480" width="1.85546875" style="1" customWidth="1"/>
    <col min="9481" max="9483" width="3" style="1" customWidth="1"/>
    <col min="9484" max="9484" width="4.42578125" style="1" customWidth="1"/>
    <col min="9485" max="9486" width="3" style="1" customWidth="1"/>
    <col min="9487" max="9492" width="3.28515625" style="1" customWidth="1"/>
    <col min="9493" max="9494" width="9.140625" style="1" customWidth="1"/>
    <col min="9495" max="9498" width="3.28515625" style="1" customWidth="1"/>
    <col min="9499" max="9499" width="4.140625" style="1" customWidth="1"/>
    <col min="9500" max="9712" width="10.28515625" style="1"/>
    <col min="9713" max="9721" width="9.140625" style="1" customWidth="1"/>
    <col min="9722" max="9722" width="1" style="1" customWidth="1"/>
    <col min="9723" max="9726" width="3.28515625" style="1" customWidth="1"/>
    <col min="9727" max="9727" width="1.85546875" style="1" customWidth="1"/>
    <col min="9728" max="9728" width="17.85546875" style="1" customWidth="1"/>
    <col min="9729" max="9729" width="1.85546875" style="1" customWidth="1"/>
    <col min="9730" max="9733" width="3.28515625" style="1" customWidth="1"/>
    <col min="9734" max="9734" width="1.85546875" style="1" customWidth="1"/>
    <col min="9735" max="9735" width="12.42578125" style="1" customWidth="1"/>
    <col min="9736" max="9736" width="1.85546875" style="1" customWidth="1"/>
    <col min="9737" max="9739" width="3" style="1" customWidth="1"/>
    <col min="9740" max="9740" width="4.42578125" style="1" customWidth="1"/>
    <col min="9741" max="9742" width="3" style="1" customWidth="1"/>
    <col min="9743" max="9748" width="3.28515625" style="1" customWidth="1"/>
    <col min="9749" max="9750" width="9.140625" style="1" customWidth="1"/>
    <col min="9751" max="9754" width="3.28515625" style="1" customWidth="1"/>
    <col min="9755" max="9755" width="4.140625" style="1" customWidth="1"/>
    <col min="9756" max="9968" width="10.28515625" style="1"/>
    <col min="9969" max="9977" width="9.140625" style="1" customWidth="1"/>
    <col min="9978" max="9978" width="1" style="1" customWidth="1"/>
    <col min="9979" max="9982" width="3.28515625" style="1" customWidth="1"/>
    <col min="9983" max="9983" width="1.85546875" style="1" customWidth="1"/>
    <col min="9984" max="9984" width="17.85546875" style="1" customWidth="1"/>
    <col min="9985" max="9985" width="1.85546875" style="1" customWidth="1"/>
    <col min="9986" max="9989" width="3.28515625" style="1" customWidth="1"/>
    <col min="9990" max="9990" width="1.85546875" style="1" customWidth="1"/>
    <col min="9991" max="9991" width="12.42578125" style="1" customWidth="1"/>
    <col min="9992" max="9992" width="1.85546875" style="1" customWidth="1"/>
    <col min="9993" max="9995" width="3" style="1" customWidth="1"/>
    <col min="9996" max="9996" width="4.42578125" style="1" customWidth="1"/>
    <col min="9997" max="9998" width="3" style="1" customWidth="1"/>
    <col min="9999" max="10004" width="3.28515625" style="1" customWidth="1"/>
    <col min="10005" max="10006" width="9.140625" style="1" customWidth="1"/>
    <col min="10007" max="10010" width="3.28515625" style="1" customWidth="1"/>
    <col min="10011" max="10011" width="4.140625" style="1" customWidth="1"/>
    <col min="10012" max="10224" width="10.28515625" style="1"/>
    <col min="10225" max="10233" width="9.140625" style="1" customWidth="1"/>
    <col min="10234" max="10234" width="1" style="1" customWidth="1"/>
    <col min="10235" max="10238" width="3.28515625" style="1" customWidth="1"/>
    <col min="10239" max="10239" width="1.85546875" style="1" customWidth="1"/>
    <col min="10240" max="10240" width="17.85546875" style="1" customWidth="1"/>
    <col min="10241" max="10241" width="1.85546875" style="1" customWidth="1"/>
    <col min="10242" max="10245" width="3.28515625" style="1" customWidth="1"/>
    <col min="10246" max="10246" width="1.85546875" style="1" customWidth="1"/>
    <col min="10247" max="10247" width="12.42578125" style="1" customWidth="1"/>
    <col min="10248" max="10248" width="1.85546875" style="1" customWidth="1"/>
    <col min="10249" max="10251" width="3" style="1" customWidth="1"/>
    <col min="10252" max="10252" width="4.42578125" style="1" customWidth="1"/>
    <col min="10253" max="10254" width="3" style="1" customWidth="1"/>
    <col min="10255" max="10260" width="3.28515625" style="1" customWidth="1"/>
    <col min="10261" max="10262" width="9.140625" style="1" customWidth="1"/>
    <col min="10263" max="10266" width="3.28515625" style="1" customWidth="1"/>
    <col min="10267" max="10267" width="4.140625" style="1" customWidth="1"/>
    <col min="10268" max="10480" width="10.28515625" style="1"/>
    <col min="10481" max="10489" width="9.140625" style="1" customWidth="1"/>
    <col min="10490" max="10490" width="1" style="1" customWidth="1"/>
    <col min="10491" max="10494" width="3.28515625" style="1" customWidth="1"/>
    <col min="10495" max="10495" width="1.85546875" style="1" customWidth="1"/>
    <col min="10496" max="10496" width="17.85546875" style="1" customWidth="1"/>
    <col min="10497" max="10497" width="1.85546875" style="1" customWidth="1"/>
    <col min="10498" max="10501" width="3.28515625" style="1" customWidth="1"/>
    <col min="10502" max="10502" width="1.85546875" style="1" customWidth="1"/>
    <col min="10503" max="10503" width="12.42578125" style="1" customWidth="1"/>
    <col min="10504" max="10504" width="1.85546875" style="1" customWidth="1"/>
    <col min="10505" max="10507" width="3" style="1" customWidth="1"/>
    <col min="10508" max="10508" width="4.42578125" style="1" customWidth="1"/>
    <col min="10509" max="10510" width="3" style="1" customWidth="1"/>
    <col min="10511" max="10516" width="3.28515625" style="1" customWidth="1"/>
    <col min="10517" max="10518" width="9.140625" style="1" customWidth="1"/>
    <col min="10519" max="10522" width="3.28515625" style="1" customWidth="1"/>
    <col min="10523" max="10523" width="4.140625" style="1" customWidth="1"/>
    <col min="10524" max="10736" width="10.28515625" style="1"/>
    <col min="10737" max="10745" width="9.140625" style="1" customWidth="1"/>
    <col min="10746" max="10746" width="1" style="1" customWidth="1"/>
    <col min="10747" max="10750" width="3.28515625" style="1" customWidth="1"/>
    <col min="10751" max="10751" width="1.85546875" style="1" customWidth="1"/>
    <col min="10752" max="10752" width="17.85546875" style="1" customWidth="1"/>
    <col min="10753" max="10753" width="1.85546875" style="1" customWidth="1"/>
    <col min="10754" max="10757" width="3.28515625" style="1" customWidth="1"/>
    <col min="10758" max="10758" width="1.85546875" style="1" customWidth="1"/>
    <col min="10759" max="10759" width="12.42578125" style="1" customWidth="1"/>
    <col min="10760" max="10760" width="1.85546875" style="1" customWidth="1"/>
    <col min="10761" max="10763" width="3" style="1" customWidth="1"/>
    <col min="10764" max="10764" width="4.42578125" style="1" customWidth="1"/>
    <col min="10765" max="10766" width="3" style="1" customWidth="1"/>
    <col min="10767" max="10772" width="3.28515625" style="1" customWidth="1"/>
    <col min="10773" max="10774" width="9.140625" style="1" customWidth="1"/>
    <col min="10775" max="10778" width="3.28515625" style="1" customWidth="1"/>
    <col min="10779" max="10779" width="4.140625" style="1" customWidth="1"/>
    <col min="10780" max="10992" width="10.28515625" style="1"/>
    <col min="10993" max="11001" width="9.140625" style="1" customWidth="1"/>
    <col min="11002" max="11002" width="1" style="1" customWidth="1"/>
    <col min="11003" max="11006" width="3.28515625" style="1" customWidth="1"/>
    <col min="11007" max="11007" width="1.85546875" style="1" customWidth="1"/>
    <col min="11008" max="11008" width="17.85546875" style="1" customWidth="1"/>
    <col min="11009" max="11009" width="1.85546875" style="1" customWidth="1"/>
    <col min="11010" max="11013" width="3.28515625" style="1" customWidth="1"/>
    <col min="11014" max="11014" width="1.85546875" style="1" customWidth="1"/>
    <col min="11015" max="11015" width="12.42578125" style="1" customWidth="1"/>
    <col min="11016" max="11016" width="1.85546875" style="1" customWidth="1"/>
    <col min="11017" max="11019" width="3" style="1" customWidth="1"/>
    <col min="11020" max="11020" width="4.42578125" style="1" customWidth="1"/>
    <col min="11021" max="11022" width="3" style="1" customWidth="1"/>
    <col min="11023" max="11028" width="3.28515625" style="1" customWidth="1"/>
    <col min="11029" max="11030" width="9.140625" style="1" customWidth="1"/>
    <col min="11031" max="11034" width="3.28515625" style="1" customWidth="1"/>
    <col min="11035" max="11035" width="4.140625" style="1" customWidth="1"/>
    <col min="11036" max="11248" width="10.28515625" style="1"/>
    <col min="11249" max="11257" width="9.140625" style="1" customWidth="1"/>
    <col min="11258" max="11258" width="1" style="1" customWidth="1"/>
    <col min="11259" max="11262" width="3.28515625" style="1" customWidth="1"/>
    <col min="11263" max="11263" width="1.85546875" style="1" customWidth="1"/>
    <col min="11264" max="11264" width="17.85546875" style="1" customWidth="1"/>
    <col min="11265" max="11265" width="1.85546875" style="1" customWidth="1"/>
    <col min="11266" max="11269" width="3.28515625" style="1" customWidth="1"/>
    <col min="11270" max="11270" width="1.85546875" style="1" customWidth="1"/>
    <col min="11271" max="11271" width="12.42578125" style="1" customWidth="1"/>
    <col min="11272" max="11272" width="1.85546875" style="1" customWidth="1"/>
    <col min="11273" max="11275" width="3" style="1" customWidth="1"/>
    <col min="11276" max="11276" width="4.42578125" style="1" customWidth="1"/>
    <col min="11277" max="11278" width="3" style="1" customWidth="1"/>
    <col min="11279" max="11284" width="3.28515625" style="1" customWidth="1"/>
    <col min="11285" max="11286" width="9.140625" style="1" customWidth="1"/>
    <col min="11287" max="11290" width="3.28515625" style="1" customWidth="1"/>
    <col min="11291" max="11291" width="4.140625" style="1" customWidth="1"/>
    <col min="11292" max="11504" width="10.28515625" style="1"/>
    <col min="11505" max="11513" width="9.140625" style="1" customWidth="1"/>
    <col min="11514" max="11514" width="1" style="1" customWidth="1"/>
    <col min="11515" max="11518" width="3.28515625" style="1" customWidth="1"/>
    <col min="11519" max="11519" width="1.85546875" style="1" customWidth="1"/>
    <col min="11520" max="11520" width="17.85546875" style="1" customWidth="1"/>
    <col min="11521" max="11521" width="1.85546875" style="1" customWidth="1"/>
    <col min="11522" max="11525" width="3.28515625" style="1" customWidth="1"/>
    <col min="11526" max="11526" width="1.85546875" style="1" customWidth="1"/>
    <col min="11527" max="11527" width="12.42578125" style="1" customWidth="1"/>
    <col min="11528" max="11528" width="1.85546875" style="1" customWidth="1"/>
    <col min="11529" max="11531" width="3" style="1" customWidth="1"/>
    <col min="11532" max="11532" width="4.42578125" style="1" customWidth="1"/>
    <col min="11533" max="11534" width="3" style="1" customWidth="1"/>
    <col min="11535" max="11540" width="3.28515625" style="1" customWidth="1"/>
    <col min="11541" max="11542" width="9.140625" style="1" customWidth="1"/>
    <col min="11543" max="11546" width="3.28515625" style="1" customWidth="1"/>
    <col min="11547" max="11547" width="4.140625" style="1" customWidth="1"/>
    <col min="11548" max="11760" width="10.28515625" style="1"/>
    <col min="11761" max="11769" width="9.140625" style="1" customWidth="1"/>
    <col min="11770" max="11770" width="1" style="1" customWidth="1"/>
    <col min="11771" max="11774" width="3.28515625" style="1" customWidth="1"/>
    <col min="11775" max="11775" width="1.85546875" style="1" customWidth="1"/>
    <col min="11776" max="11776" width="17.85546875" style="1" customWidth="1"/>
    <col min="11777" max="11777" width="1.85546875" style="1" customWidth="1"/>
    <col min="11778" max="11781" width="3.28515625" style="1" customWidth="1"/>
    <col min="11782" max="11782" width="1.85546875" style="1" customWidth="1"/>
    <col min="11783" max="11783" width="12.42578125" style="1" customWidth="1"/>
    <col min="11784" max="11784" width="1.85546875" style="1" customWidth="1"/>
    <col min="11785" max="11787" width="3" style="1" customWidth="1"/>
    <col min="11788" max="11788" width="4.42578125" style="1" customWidth="1"/>
    <col min="11789" max="11790" width="3" style="1" customWidth="1"/>
    <col min="11791" max="11796" width="3.28515625" style="1" customWidth="1"/>
    <col min="11797" max="11798" width="9.140625" style="1" customWidth="1"/>
    <col min="11799" max="11802" width="3.28515625" style="1" customWidth="1"/>
    <col min="11803" max="11803" width="4.140625" style="1" customWidth="1"/>
    <col min="11804" max="12016" width="10.28515625" style="1"/>
    <col min="12017" max="12025" width="9.140625" style="1" customWidth="1"/>
    <col min="12026" max="12026" width="1" style="1" customWidth="1"/>
    <col min="12027" max="12030" width="3.28515625" style="1" customWidth="1"/>
    <col min="12031" max="12031" width="1.85546875" style="1" customWidth="1"/>
    <col min="12032" max="12032" width="17.85546875" style="1" customWidth="1"/>
    <col min="12033" max="12033" width="1.85546875" style="1" customWidth="1"/>
    <col min="12034" max="12037" width="3.28515625" style="1" customWidth="1"/>
    <col min="12038" max="12038" width="1.85546875" style="1" customWidth="1"/>
    <col min="12039" max="12039" width="12.42578125" style="1" customWidth="1"/>
    <col min="12040" max="12040" width="1.85546875" style="1" customWidth="1"/>
    <col min="12041" max="12043" width="3" style="1" customWidth="1"/>
    <col min="12044" max="12044" width="4.42578125" style="1" customWidth="1"/>
    <col min="12045" max="12046" width="3" style="1" customWidth="1"/>
    <col min="12047" max="12052" width="3.28515625" style="1" customWidth="1"/>
    <col min="12053" max="12054" width="9.140625" style="1" customWidth="1"/>
    <col min="12055" max="12058" width="3.28515625" style="1" customWidth="1"/>
    <col min="12059" max="12059" width="4.140625" style="1" customWidth="1"/>
    <col min="12060" max="12272" width="10.28515625" style="1"/>
    <col min="12273" max="12281" width="9.140625" style="1" customWidth="1"/>
    <col min="12282" max="12282" width="1" style="1" customWidth="1"/>
    <col min="12283" max="12286" width="3.28515625" style="1" customWidth="1"/>
    <col min="12287" max="12287" width="1.85546875" style="1" customWidth="1"/>
    <col min="12288" max="12288" width="17.85546875" style="1" customWidth="1"/>
    <col min="12289" max="12289" width="1.85546875" style="1" customWidth="1"/>
    <col min="12290" max="12293" width="3.28515625" style="1" customWidth="1"/>
    <col min="12294" max="12294" width="1.85546875" style="1" customWidth="1"/>
    <col min="12295" max="12295" width="12.42578125" style="1" customWidth="1"/>
    <col min="12296" max="12296" width="1.85546875" style="1" customWidth="1"/>
    <col min="12297" max="12299" width="3" style="1" customWidth="1"/>
    <col min="12300" max="12300" width="4.42578125" style="1" customWidth="1"/>
    <col min="12301" max="12302" width="3" style="1" customWidth="1"/>
    <col min="12303" max="12308" width="3.28515625" style="1" customWidth="1"/>
    <col min="12309" max="12310" width="9.140625" style="1" customWidth="1"/>
    <col min="12311" max="12314" width="3.28515625" style="1" customWidth="1"/>
    <col min="12315" max="12315" width="4.140625" style="1" customWidth="1"/>
    <col min="12316" max="12528" width="10.28515625" style="1"/>
    <col min="12529" max="12537" width="9.140625" style="1" customWidth="1"/>
    <col min="12538" max="12538" width="1" style="1" customWidth="1"/>
    <col min="12539" max="12542" width="3.28515625" style="1" customWidth="1"/>
    <col min="12543" max="12543" width="1.85546875" style="1" customWidth="1"/>
    <col min="12544" max="12544" width="17.85546875" style="1" customWidth="1"/>
    <col min="12545" max="12545" width="1.85546875" style="1" customWidth="1"/>
    <col min="12546" max="12549" width="3.28515625" style="1" customWidth="1"/>
    <col min="12550" max="12550" width="1.85546875" style="1" customWidth="1"/>
    <col min="12551" max="12551" width="12.42578125" style="1" customWidth="1"/>
    <col min="12552" max="12552" width="1.85546875" style="1" customWidth="1"/>
    <col min="12553" max="12555" width="3" style="1" customWidth="1"/>
    <col min="12556" max="12556" width="4.42578125" style="1" customWidth="1"/>
    <col min="12557" max="12558" width="3" style="1" customWidth="1"/>
    <col min="12559" max="12564" width="3.28515625" style="1" customWidth="1"/>
    <col min="12565" max="12566" width="9.140625" style="1" customWidth="1"/>
    <col min="12567" max="12570" width="3.28515625" style="1" customWidth="1"/>
    <col min="12571" max="12571" width="4.140625" style="1" customWidth="1"/>
    <col min="12572" max="12784" width="10.28515625" style="1"/>
    <col min="12785" max="12793" width="9.140625" style="1" customWidth="1"/>
    <col min="12794" max="12794" width="1" style="1" customWidth="1"/>
    <col min="12795" max="12798" width="3.28515625" style="1" customWidth="1"/>
    <col min="12799" max="12799" width="1.85546875" style="1" customWidth="1"/>
    <col min="12800" max="12800" width="17.85546875" style="1" customWidth="1"/>
    <col min="12801" max="12801" width="1.85546875" style="1" customWidth="1"/>
    <col min="12802" max="12805" width="3.28515625" style="1" customWidth="1"/>
    <col min="12806" max="12806" width="1.85546875" style="1" customWidth="1"/>
    <col min="12807" max="12807" width="12.42578125" style="1" customWidth="1"/>
    <col min="12808" max="12808" width="1.85546875" style="1" customWidth="1"/>
    <col min="12809" max="12811" width="3" style="1" customWidth="1"/>
    <col min="12812" max="12812" width="4.42578125" style="1" customWidth="1"/>
    <col min="12813" max="12814" width="3" style="1" customWidth="1"/>
    <col min="12815" max="12820" width="3.28515625" style="1" customWidth="1"/>
    <col min="12821" max="12822" width="9.140625" style="1" customWidth="1"/>
    <col min="12823" max="12826" width="3.28515625" style="1" customWidth="1"/>
    <col min="12827" max="12827" width="4.140625" style="1" customWidth="1"/>
    <col min="12828" max="13040" width="10.28515625" style="1"/>
    <col min="13041" max="13049" width="9.140625" style="1" customWidth="1"/>
    <col min="13050" max="13050" width="1" style="1" customWidth="1"/>
    <col min="13051" max="13054" width="3.28515625" style="1" customWidth="1"/>
    <col min="13055" max="13055" width="1.85546875" style="1" customWidth="1"/>
    <col min="13056" max="13056" width="17.85546875" style="1" customWidth="1"/>
    <col min="13057" max="13057" width="1.85546875" style="1" customWidth="1"/>
    <col min="13058" max="13061" width="3.28515625" style="1" customWidth="1"/>
    <col min="13062" max="13062" width="1.85546875" style="1" customWidth="1"/>
    <col min="13063" max="13063" width="12.42578125" style="1" customWidth="1"/>
    <col min="13064" max="13064" width="1.85546875" style="1" customWidth="1"/>
    <col min="13065" max="13067" width="3" style="1" customWidth="1"/>
    <col min="13068" max="13068" width="4.42578125" style="1" customWidth="1"/>
    <col min="13069" max="13070" width="3" style="1" customWidth="1"/>
    <col min="13071" max="13076" width="3.28515625" style="1" customWidth="1"/>
    <col min="13077" max="13078" width="9.140625" style="1" customWidth="1"/>
    <col min="13079" max="13082" width="3.28515625" style="1" customWidth="1"/>
    <col min="13083" max="13083" width="4.140625" style="1" customWidth="1"/>
    <col min="13084" max="13296" width="10.28515625" style="1"/>
    <col min="13297" max="13305" width="9.140625" style="1" customWidth="1"/>
    <col min="13306" max="13306" width="1" style="1" customWidth="1"/>
    <col min="13307" max="13310" width="3.28515625" style="1" customWidth="1"/>
    <col min="13311" max="13311" width="1.85546875" style="1" customWidth="1"/>
    <col min="13312" max="13312" width="17.85546875" style="1" customWidth="1"/>
    <col min="13313" max="13313" width="1.85546875" style="1" customWidth="1"/>
    <col min="13314" max="13317" width="3.28515625" style="1" customWidth="1"/>
    <col min="13318" max="13318" width="1.85546875" style="1" customWidth="1"/>
    <col min="13319" max="13319" width="12.42578125" style="1" customWidth="1"/>
    <col min="13320" max="13320" width="1.85546875" style="1" customWidth="1"/>
    <col min="13321" max="13323" width="3" style="1" customWidth="1"/>
    <col min="13324" max="13324" width="4.42578125" style="1" customWidth="1"/>
    <col min="13325" max="13326" width="3" style="1" customWidth="1"/>
    <col min="13327" max="13332" width="3.28515625" style="1" customWidth="1"/>
    <col min="13333" max="13334" width="9.140625" style="1" customWidth="1"/>
    <col min="13335" max="13338" width="3.28515625" style="1" customWidth="1"/>
    <col min="13339" max="13339" width="4.140625" style="1" customWidth="1"/>
    <col min="13340" max="13552" width="10.28515625" style="1"/>
    <col min="13553" max="13561" width="9.140625" style="1" customWidth="1"/>
    <col min="13562" max="13562" width="1" style="1" customWidth="1"/>
    <col min="13563" max="13566" width="3.28515625" style="1" customWidth="1"/>
    <col min="13567" max="13567" width="1.85546875" style="1" customWidth="1"/>
    <col min="13568" max="13568" width="17.85546875" style="1" customWidth="1"/>
    <col min="13569" max="13569" width="1.85546875" style="1" customWidth="1"/>
    <col min="13570" max="13573" width="3.28515625" style="1" customWidth="1"/>
    <col min="13574" max="13574" width="1.85546875" style="1" customWidth="1"/>
    <col min="13575" max="13575" width="12.42578125" style="1" customWidth="1"/>
    <col min="13576" max="13576" width="1.85546875" style="1" customWidth="1"/>
    <col min="13577" max="13579" width="3" style="1" customWidth="1"/>
    <col min="13580" max="13580" width="4.42578125" style="1" customWidth="1"/>
    <col min="13581" max="13582" width="3" style="1" customWidth="1"/>
    <col min="13583" max="13588" width="3.28515625" style="1" customWidth="1"/>
    <col min="13589" max="13590" width="9.140625" style="1" customWidth="1"/>
    <col min="13591" max="13594" width="3.28515625" style="1" customWidth="1"/>
    <col min="13595" max="13595" width="4.140625" style="1" customWidth="1"/>
    <col min="13596" max="13808" width="10.28515625" style="1"/>
    <col min="13809" max="13817" width="9.140625" style="1" customWidth="1"/>
    <col min="13818" max="13818" width="1" style="1" customWidth="1"/>
    <col min="13819" max="13822" width="3.28515625" style="1" customWidth="1"/>
    <col min="13823" max="13823" width="1.85546875" style="1" customWidth="1"/>
    <col min="13824" max="13824" width="17.85546875" style="1" customWidth="1"/>
    <col min="13825" max="13825" width="1.85546875" style="1" customWidth="1"/>
    <col min="13826" max="13829" width="3.28515625" style="1" customWidth="1"/>
    <col min="13830" max="13830" width="1.85546875" style="1" customWidth="1"/>
    <col min="13831" max="13831" width="12.42578125" style="1" customWidth="1"/>
    <col min="13832" max="13832" width="1.85546875" style="1" customWidth="1"/>
    <col min="13833" max="13835" width="3" style="1" customWidth="1"/>
    <col min="13836" max="13836" width="4.42578125" style="1" customWidth="1"/>
    <col min="13837" max="13838" width="3" style="1" customWidth="1"/>
    <col min="13839" max="13844" width="3.28515625" style="1" customWidth="1"/>
    <col min="13845" max="13846" width="9.140625" style="1" customWidth="1"/>
    <col min="13847" max="13850" width="3.28515625" style="1" customWidth="1"/>
    <col min="13851" max="13851" width="4.140625" style="1" customWidth="1"/>
    <col min="13852" max="14064" width="10.28515625" style="1"/>
    <col min="14065" max="14073" width="9.140625" style="1" customWidth="1"/>
    <col min="14074" max="14074" width="1" style="1" customWidth="1"/>
    <col min="14075" max="14078" width="3.28515625" style="1" customWidth="1"/>
    <col min="14079" max="14079" width="1.85546875" style="1" customWidth="1"/>
    <col min="14080" max="14080" width="17.85546875" style="1" customWidth="1"/>
    <col min="14081" max="14081" width="1.85546875" style="1" customWidth="1"/>
    <col min="14082" max="14085" width="3.28515625" style="1" customWidth="1"/>
    <col min="14086" max="14086" width="1.85546875" style="1" customWidth="1"/>
    <col min="14087" max="14087" width="12.42578125" style="1" customWidth="1"/>
    <col min="14088" max="14088" width="1.85546875" style="1" customWidth="1"/>
    <col min="14089" max="14091" width="3" style="1" customWidth="1"/>
    <col min="14092" max="14092" width="4.42578125" style="1" customWidth="1"/>
    <col min="14093" max="14094" width="3" style="1" customWidth="1"/>
    <col min="14095" max="14100" width="3.28515625" style="1" customWidth="1"/>
    <col min="14101" max="14102" width="9.140625" style="1" customWidth="1"/>
    <col min="14103" max="14106" width="3.28515625" style="1" customWidth="1"/>
    <col min="14107" max="14107" width="4.140625" style="1" customWidth="1"/>
    <col min="14108" max="14320" width="10.28515625" style="1"/>
    <col min="14321" max="14329" width="9.140625" style="1" customWidth="1"/>
    <col min="14330" max="14330" width="1" style="1" customWidth="1"/>
    <col min="14331" max="14334" width="3.28515625" style="1" customWidth="1"/>
    <col min="14335" max="14335" width="1.85546875" style="1" customWidth="1"/>
    <col min="14336" max="14336" width="17.85546875" style="1" customWidth="1"/>
    <col min="14337" max="14337" width="1.85546875" style="1" customWidth="1"/>
    <col min="14338" max="14341" width="3.28515625" style="1" customWidth="1"/>
    <col min="14342" max="14342" width="1.85546875" style="1" customWidth="1"/>
    <col min="14343" max="14343" width="12.42578125" style="1" customWidth="1"/>
    <col min="14344" max="14344" width="1.85546875" style="1" customWidth="1"/>
    <col min="14345" max="14347" width="3" style="1" customWidth="1"/>
    <col min="14348" max="14348" width="4.42578125" style="1" customWidth="1"/>
    <col min="14349" max="14350" width="3" style="1" customWidth="1"/>
    <col min="14351" max="14356" width="3.28515625" style="1" customWidth="1"/>
    <col min="14357" max="14358" width="9.140625" style="1" customWidth="1"/>
    <col min="14359" max="14362" width="3.28515625" style="1" customWidth="1"/>
    <col min="14363" max="14363" width="4.140625" style="1" customWidth="1"/>
    <col min="14364" max="14576" width="10.28515625" style="1"/>
    <col min="14577" max="14585" width="9.140625" style="1" customWidth="1"/>
    <col min="14586" max="14586" width="1" style="1" customWidth="1"/>
    <col min="14587" max="14590" width="3.28515625" style="1" customWidth="1"/>
    <col min="14591" max="14591" width="1.85546875" style="1" customWidth="1"/>
    <col min="14592" max="14592" width="17.85546875" style="1" customWidth="1"/>
    <col min="14593" max="14593" width="1.85546875" style="1" customWidth="1"/>
    <col min="14594" max="14597" width="3.28515625" style="1" customWidth="1"/>
    <col min="14598" max="14598" width="1.85546875" style="1" customWidth="1"/>
    <col min="14599" max="14599" width="12.42578125" style="1" customWidth="1"/>
    <col min="14600" max="14600" width="1.85546875" style="1" customWidth="1"/>
    <col min="14601" max="14603" width="3" style="1" customWidth="1"/>
    <col min="14604" max="14604" width="4.42578125" style="1" customWidth="1"/>
    <col min="14605" max="14606" width="3" style="1" customWidth="1"/>
    <col min="14607" max="14612" width="3.28515625" style="1" customWidth="1"/>
    <col min="14613" max="14614" width="9.140625" style="1" customWidth="1"/>
    <col min="14615" max="14618" width="3.28515625" style="1" customWidth="1"/>
    <col min="14619" max="14619" width="4.140625" style="1" customWidth="1"/>
    <col min="14620" max="14832" width="10.28515625" style="1"/>
    <col min="14833" max="14841" width="9.140625" style="1" customWidth="1"/>
    <col min="14842" max="14842" width="1" style="1" customWidth="1"/>
    <col min="14843" max="14846" width="3.28515625" style="1" customWidth="1"/>
    <col min="14847" max="14847" width="1.85546875" style="1" customWidth="1"/>
    <col min="14848" max="14848" width="17.85546875" style="1" customWidth="1"/>
    <col min="14849" max="14849" width="1.85546875" style="1" customWidth="1"/>
    <col min="14850" max="14853" width="3.28515625" style="1" customWidth="1"/>
    <col min="14854" max="14854" width="1.85546875" style="1" customWidth="1"/>
    <col min="14855" max="14855" width="12.42578125" style="1" customWidth="1"/>
    <col min="14856" max="14856" width="1.85546875" style="1" customWidth="1"/>
    <col min="14857" max="14859" width="3" style="1" customWidth="1"/>
    <col min="14860" max="14860" width="4.42578125" style="1" customWidth="1"/>
    <col min="14861" max="14862" width="3" style="1" customWidth="1"/>
    <col min="14863" max="14868" width="3.28515625" style="1" customWidth="1"/>
    <col min="14869" max="14870" width="9.140625" style="1" customWidth="1"/>
    <col min="14871" max="14874" width="3.28515625" style="1" customWidth="1"/>
    <col min="14875" max="14875" width="4.140625" style="1" customWidth="1"/>
    <col min="14876" max="15088" width="10.28515625" style="1"/>
    <col min="15089" max="15097" width="9.140625" style="1" customWidth="1"/>
    <col min="15098" max="15098" width="1" style="1" customWidth="1"/>
    <col min="15099" max="15102" width="3.28515625" style="1" customWidth="1"/>
    <col min="15103" max="15103" width="1.85546875" style="1" customWidth="1"/>
    <col min="15104" max="15104" width="17.85546875" style="1" customWidth="1"/>
    <col min="15105" max="15105" width="1.85546875" style="1" customWidth="1"/>
    <col min="15106" max="15109" width="3.28515625" style="1" customWidth="1"/>
    <col min="15110" max="15110" width="1.85546875" style="1" customWidth="1"/>
    <col min="15111" max="15111" width="12.42578125" style="1" customWidth="1"/>
    <col min="15112" max="15112" width="1.85546875" style="1" customWidth="1"/>
    <col min="15113" max="15115" width="3" style="1" customWidth="1"/>
    <col min="15116" max="15116" width="4.42578125" style="1" customWidth="1"/>
    <col min="15117" max="15118" width="3" style="1" customWidth="1"/>
    <col min="15119" max="15124" width="3.28515625" style="1" customWidth="1"/>
    <col min="15125" max="15126" width="9.140625" style="1" customWidth="1"/>
    <col min="15127" max="15130" width="3.28515625" style="1" customWidth="1"/>
    <col min="15131" max="15131" width="4.140625" style="1" customWidth="1"/>
    <col min="15132" max="15344" width="10.28515625" style="1"/>
    <col min="15345" max="15353" width="9.140625" style="1" customWidth="1"/>
    <col min="15354" max="15354" width="1" style="1" customWidth="1"/>
    <col min="15355" max="15358" width="3.28515625" style="1" customWidth="1"/>
    <col min="15359" max="15359" width="1.85546875" style="1" customWidth="1"/>
    <col min="15360" max="15360" width="17.85546875" style="1" customWidth="1"/>
    <col min="15361" max="15361" width="1.85546875" style="1" customWidth="1"/>
    <col min="15362" max="15365" width="3.28515625" style="1" customWidth="1"/>
    <col min="15366" max="15366" width="1.85546875" style="1" customWidth="1"/>
    <col min="15367" max="15367" width="12.42578125" style="1" customWidth="1"/>
    <col min="15368" max="15368" width="1.85546875" style="1" customWidth="1"/>
    <col min="15369" max="15371" width="3" style="1" customWidth="1"/>
    <col min="15372" max="15372" width="4.42578125" style="1" customWidth="1"/>
    <col min="15373" max="15374" width="3" style="1" customWidth="1"/>
    <col min="15375" max="15380" width="3.28515625" style="1" customWidth="1"/>
    <col min="15381" max="15382" width="9.140625" style="1" customWidth="1"/>
    <col min="15383" max="15386" width="3.28515625" style="1" customWidth="1"/>
    <col min="15387" max="15387" width="4.140625" style="1" customWidth="1"/>
    <col min="15388" max="15600" width="10.28515625" style="1"/>
    <col min="15601" max="15609" width="9.140625" style="1" customWidth="1"/>
    <col min="15610" max="15610" width="1" style="1" customWidth="1"/>
    <col min="15611" max="15614" width="3.28515625" style="1" customWidth="1"/>
    <col min="15615" max="15615" width="1.85546875" style="1" customWidth="1"/>
    <col min="15616" max="15616" width="17.85546875" style="1" customWidth="1"/>
    <col min="15617" max="15617" width="1.85546875" style="1" customWidth="1"/>
    <col min="15618" max="15621" width="3.28515625" style="1" customWidth="1"/>
    <col min="15622" max="15622" width="1.85546875" style="1" customWidth="1"/>
    <col min="15623" max="15623" width="12.42578125" style="1" customWidth="1"/>
    <col min="15624" max="15624" width="1.85546875" style="1" customWidth="1"/>
    <col min="15625" max="15627" width="3" style="1" customWidth="1"/>
    <col min="15628" max="15628" width="4.42578125" style="1" customWidth="1"/>
    <col min="15629" max="15630" width="3" style="1" customWidth="1"/>
    <col min="15631" max="15636" width="3.28515625" style="1" customWidth="1"/>
    <col min="15637" max="15638" width="9.140625" style="1" customWidth="1"/>
    <col min="15639" max="15642" width="3.28515625" style="1" customWidth="1"/>
    <col min="15643" max="15643" width="4.140625" style="1" customWidth="1"/>
    <col min="15644" max="15856" width="10.28515625" style="1"/>
    <col min="15857" max="15865" width="9.140625" style="1" customWidth="1"/>
    <col min="15866" max="15866" width="1" style="1" customWidth="1"/>
    <col min="15867" max="15870" width="3.28515625" style="1" customWidth="1"/>
    <col min="15871" max="15871" width="1.85546875" style="1" customWidth="1"/>
    <col min="15872" max="15872" width="17.85546875" style="1" customWidth="1"/>
    <col min="15873" max="15873" width="1.85546875" style="1" customWidth="1"/>
    <col min="15874" max="15877" width="3.28515625" style="1" customWidth="1"/>
    <col min="15878" max="15878" width="1.85546875" style="1" customWidth="1"/>
    <col min="15879" max="15879" width="12.42578125" style="1" customWidth="1"/>
    <col min="15880" max="15880" width="1.85546875" style="1" customWidth="1"/>
    <col min="15881" max="15883" width="3" style="1" customWidth="1"/>
    <col min="15884" max="15884" width="4.42578125" style="1" customWidth="1"/>
    <col min="15885" max="15886" width="3" style="1" customWidth="1"/>
    <col min="15887" max="15892" width="3.28515625" style="1" customWidth="1"/>
    <col min="15893" max="15894" width="9.140625" style="1" customWidth="1"/>
    <col min="15895" max="15898" width="3.28515625" style="1" customWidth="1"/>
    <col min="15899" max="15899" width="4.140625" style="1" customWidth="1"/>
    <col min="15900" max="16112" width="10.28515625" style="1"/>
    <col min="16113" max="16121" width="9.140625" style="1" customWidth="1"/>
    <col min="16122" max="16122" width="1" style="1" customWidth="1"/>
    <col min="16123" max="16126" width="3.28515625" style="1" customWidth="1"/>
    <col min="16127" max="16127" width="1.85546875" style="1" customWidth="1"/>
    <col min="16128" max="16128" width="17.85546875" style="1" customWidth="1"/>
    <col min="16129" max="16129" width="1.85546875" style="1" customWidth="1"/>
    <col min="16130" max="16133" width="3.28515625" style="1" customWidth="1"/>
    <col min="16134" max="16134" width="1.85546875" style="1" customWidth="1"/>
    <col min="16135" max="16135" width="12.42578125" style="1" customWidth="1"/>
    <col min="16136" max="16136" width="1.85546875" style="1" customWidth="1"/>
    <col min="16137" max="16139" width="3" style="1" customWidth="1"/>
    <col min="16140" max="16140" width="4.42578125" style="1" customWidth="1"/>
    <col min="16141" max="16142" width="3" style="1" customWidth="1"/>
    <col min="16143" max="16148" width="3.28515625" style="1" customWidth="1"/>
    <col min="16149" max="16150" width="9.140625" style="1" customWidth="1"/>
    <col min="16151" max="16154" width="3.28515625" style="1" customWidth="1"/>
    <col min="16155" max="16155" width="4.140625" style="1" customWidth="1"/>
    <col min="16156" max="16384" width="10.28515625" style="1"/>
  </cols>
  <sheetData>
    <row r="1" spans="1:35">
      <c r="A1" s="158"/>
      <c r="B1" s="158" t="s">
        <v>1245</v>
      </c>
      <c r="C1" s="158"/>
      <c r="D1" s="158"/>
      <c r="E1" s="158"/>
      <c r="F1" s="158"/>
      <c r="G1" s="158"/>
      <c r="AE1" s="157" t="s">
        <v>1244</v>
      </c>
      <c r="AF1" s="156"/>
      <c r="AG1" s="156"/>
      <c r="AH1" s="155"/>
    </row>
    <row r="2" spans="1:35" ht="15.75" thickBot="1">
      <c r="AE2" s="154"/>
      <c r="AF2" s="153"/>
      <c r="AG2" s="153"/>
      <c r="AH2" s="152"/>
    </row>
    <row r="3" spans="1:35">
      <c r="B3" s="3" t="s">
        <v>1243</v>
      </c>
    </row>
    <row r="4" spans="1:35">
      <c r="B4" s="3" t="s">
        <v>1242</v>
      </c>
    </row>
    <row r="6" spans="1:35" s="3" customFormat="1" ht="76.5" customHeight="1">
      <c r="B6" s="151" t="s">
        <v>1241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8"/>
    </row>
    <row r="7" spans="1:35" s="3" customFormat="1" ht="13.5" thickBot="1">
      <c r="A7" s="123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8"/>
    </row>
    <row r="8" spans="1:35" s="3" customFormat="1" ht="15.75" thickBot="1">
      <c r="A8" s="150"/>
      <c r="B8" s="149" t="s">
        <v>1240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7"/>
      <c r="P8" s="122"/>
      <c r="Q8" s="149" t="s">
        <v>1239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7"/>
      <c r="AI8" s="18"/>
    </row>
    <row r="9" spans="1:35" s="3" customFormat="1">
      <c r="A9" s="5"/>
      <c r="B9" s="146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4"/>
      <c r="P9" s="122"/>
      <c r="Q9" s="146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4"/>
      <c r="AI9" s="18"/>
    </row>
    <row r="10" spans="1:35" s="3" customFormat="1" ht="12.75">
      <c r="A10" s="139"/>
      <c r="B10" s="142" t="s">
        <v>1238</v>
      </c>
      <c r="C10" s="4"/>
      <c r="D10" s="143"/>
      <c r="E10" s="129"/>
      <c r="F10" s="129"/>
      <c r="G10" s="129"/>
      <c r="H10" s="123"/>
      <c r="I10" s="123" t="s">
        <v>1237</v>
      </c>
      <c r="J10" s="123"/>
      <c r="K10" s="129"/>
      <c r="L10" s="129">
        <v>9</v>
      </c>
      <c r="M10" s="129">
        <v>0</v>
      </c>
      <c r="N10" s="129">
        <v>2</v>
      </c>
      <c r="O10" s="128"/>
      <c r="P10" s="122"/>
      <c r="Q10" s="142" t="s">
        <v>1236</v>
      </c>
      <c r="R10" s="139"/>
      <c r="S10" s="139"/>
      <c r="T10" s="139"/>
      <c r="U10" s="139"/>
      <c r="V10" s="123"/>
      <c r="W10" s="123"/>
      <c r="X10" s="129">
        <v>2</v>
      </c>
      <c r="Y10" s="129">
        <v>0</v>
      </c>
      <c r="Z10" s="129">
        <v>1</v>
      </c>
      <c r="AA10" s="129">
        <v>8</v>
      </c>
      <c r="AB10" s="123"/>
      <c r="AC10" s="123"/>
      <c r="AD10" s="123"/>
      <c r="AE10" s="123"/>
      <c r="AF10" s="123"/>
      <c r="AG10" s="123"/>
      <c r="AH10" s="128"/>
      <c r="AI10" s="18"/>
    </row>
    <row r="11" spans="1:35" s="3" customFormat="1">
      <c r="A11" s="5"/>
      <c r="B11" s="131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8"/>
      <c r="P11" s="122"/>
      <c r="Q11" s="131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8"/>
      <c r="AI11" s="18"/>
    </row>
    <row r="12" spans="1:35" s="3" customFormat="1">
      <c r="A12" s="5"/>
      <c r="B12" s="131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8"/>
      <c r="P12" s="122"/>
      <c r="Q12" s="141" t="s">
        <v>1235</v>
      </c>
      <c r="R12" s="140"/>
      <c r="S12" s="140"/>
      <c r="T12" s="140"/>
      <c r="U12" s="140"/>
      <c r="V12" s="140"/>
      <c r="W12" s="123">
        <v>1</v>
      </c>
      <c r="X12" s="129"/>
      <c r="Y12" s="123"/>
      <c r="Z12" s="123">
        <v>2</v>
      </c>
      <c r="AA12" s="129"/>
      <c r="AB12" s="123"/>
      <c r="AC12" s="123">
        <v>3</v>
      </c>
      <c r="AD12" s="129"/>
      <c r="AE12" s="123"/>
      <c r="AF12" s="123">
        <v>4</v>
      </c>
      <c r="AG12" s="129"/>
      <c r="AH12" s="128"/>
      <c r="AI12" s="18"/>
    </row>
    <row r="13" spans="1:35" s="3" customFormat="1">
      <c r="A13" s="5"/>
      <c r="B13" s="131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8"/>
      <c r="P13" s="122"/>
      <c r="Q13" s="131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8"/>
      <c r="AI13" s="18"/>
    </row>
    <row r="14" spans="1:35" s="3" customFormat="1">
      <c r="A14" s="5"/>
      <c r="B14" s="131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8"/>
      <c r="P14" s="122"/>
      <c r="Q14" s="141" t="s">
        <v>1234</v>
      </c>
      <c r="R14" s="140"/>
      <c r="S14" s="140"/>
      <c r="T14" s="140"/>
      <c r="U14" s="140"/>
      <c r="V14" s="140"/>
      <c r="W14" s="123"/>
      <c r="X14" s="129" t="s">
        <v>1233</v>
      </c>
      <c r="Y14" s="123"/>
      <c r="Z14" s="123"/>
      <c r="AA14" s="123"/>
      <c r="AB14" s="139"/>
      <c r="AC14" s="139"/>
      <c r="AD14" s="139"/>
      <c r="AE14" s="130" t="s">
        <v>1232</v>
      </c>
      <c r="AF14" s="123"/>
      <c r="AG14" s="129"/>
      <c r="AH14" s="128"/>
      <c r="AI14" s="18"/>
    </row>
    <row r="15" spans="1:35" s="3" customFormat="1" ht="15.75" thickBot="1">
      <c r="A15" s="5"/>
      <c r="B15" s="127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5"/>
      <c r="P15" s="122"/>
      <c r="Q15" s="127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5"/>
      <c r="AI15" s="18"/>
    </row>
    <row r="16" spans="1:35" s="3" customFormat="1">
      <c r="A16" s="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8"/>
    </row>
    <row r="17" spans="1:35" s="3" customFormat="1" ht="15.75" thickBot="1">
      <c r="A17" s="1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8"/>
    </row>
    <row r="18" spans="1:35" s="3" customFormat="1" ht="15.75" thickBot="1">
      <c r="A18" s="1"/>
      <c r="B18" s="137" t="s">
        <v>1231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5"/>
      <c r="AI18" s="18"/>
    </row>
    <row r="19" spans="1:35" s="3" customFormat="1">
      <c r="A19" s="1"/>
      <c r="B19" s="134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2"/>
      <c r="AI19" s="18"/>
    </row>
    <row r="20" spans="1:35" s="3" customFormat="1">
      <c r="A20" s="1"/>
      <c r="B20" s="131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30" t="s">
        <v>1230</v>
      </c>
      <c r="N20" s="129"/>
      <c r="O20" s="123"/>
      <c r="P20" s="123"/>
      <c r="Q20" s="130" t="s">
        <v>1229</v>
      </c>
      <c r="R20" s="129"/>
      <c r="S20" s="4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8"/>
      <c r="AI20" s="18"/>
    </row>
    <row r="21" spans="1:35" s="3" customFormat="1" ht="15.75" thickBot="1">
      <c r="A21" s="1"/>
      <c r="B21" s="127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5"/>
      <c r="AI21" s="18"/>
    </row>
    <row r="22" spans="1:35" s="3" customFormat="1">
      <c r="A22" s="1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8"/>
    </row>
    <row r="23" spans="1:35" s="3" customFormat="1" ht="14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18"/>
    </row>
    <row r="24" spans="1:35" s="3" customFormat="1" thickBot="1">
      <c r="A24" s="122"/>
      <c r="B24" s="122"/>
      <c r="C24" s="122"/>
      <c r="D24" s="122"/>
      <c r="E24" s="122"/>
      <c r="F24" s="122"/>
      <c r="G24" s="122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0" t="s">
        <v>1228</v>
      </c>
      <c r="AE24" s="120"/>
      <c r="AF24" s="97"/>
      <c r="AG24" s="97"/>
      <c r="AH24" s="97"/>
      <c r="AI24" s="18"/>
    </row>
    <row r="25" spans="1:35" ht="18.75" customHeight="1">
      <c r="B25" s="119" t="s">
        <v>1227</v>
      </c>
      <c r="C25" s="118" t="s">
        <v>1226</v>
      </c>
      <c r="D25" s="117"/>
      <c r="E25" s="117"/>
      <c r="F25" s="117"/>
      <c r="G25" s="117"/>
      <c r="H25" s="117"/>
      <c r="I25" s="116" t="s">
        <v>1225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4"/>
      <c r="AE25" s="113" t="s">
        <v>1224</v>
      </c>
      <c r="AF25" s="113" t="s">
        <v>1223</v>
      </c>
      <c r="AG25" s="97"/>
      <c r="AH25" s="97"/>
      <c r="AI25" s="97"/>
    </row>
    <row r="26" spans="1:35" ht="18.75" customHeight="1" thickBot="1">
      <c r="B26" s="112"/>
      <c r="C26" s="111"/>
      <c r="D26" s="110"/>
      <c r="E26" s="110"/>
      <c r="F26" s="110"/>
      <c r="G26" s="110"/>
      <c r="H26" s="110"/>
      <c r="I26" s="109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7"/>
      <c r="AE26" s="106"/>
      <c r="AF26" s="106"/>
      <c r="AG26" s="105"/>
      <c r="AH26" s="105"/>
      <c r="AI26" s="105"/>
    </row>
    <row r="27" spans="1:35" s="97" customFormat="1">
      <c r="B27" s="98"/>
      <c r="C27" s="104"/>
      <c r="D27" s="103"/>
      <c r="E27" s="103"/>
      <c r="F27" s="103"/>
      <c r="G27" s="103"/>
      <c r="H27" s="103"/>
      <c r="I27" s="102" t="s">
        <v>1222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0"/>
      <c r="AE27" s="99"/>
      <c r="AF27" s="98"/>
    </row>
    <row r="28" spans="1:35" s="96" customFormat="1">
      <c r="B28" s="29"/>
      <c r="C28" s="35" t="s">
        <v>1221</v>
      </c>
      <c r="D28" s="34"/>
      <c r="E28" s="34"/>
      <c r="F28" s="34"/>
      <c r="G28" s="34"/>
      <c r="H28" s="34"/>
      <c r="I28" s="33" t="s">
        <v>1220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1"/>
      <c r="AE28" s="41">
        <f>AE29+AE32+AE45+AE50</f>
        <v>57286.387999999999</v>
      </c>
      <c r="AF28" s="29" t="s">
        <v>7</v>
      </c>
    </row>
    <row r="29" spans="1:35" s="94" customFormat="1">
      <c r="B29" s="95"/>
      <c r="C29" s="40" t="s">
        <v>1219</v>
      </c>
      <c r="D29" s="39"/>
      <c r="E29" s="39"/>
      <c r="F29" s="39"/>
      <c r="G29" s="39"/>
      <c r="H29" s="39"/>
      <c r="I29" s="38" t="s">
        <v>1218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6"/>
      <c r="AE29" s="22">
        <f>AE30+AE31</f>
        <v>56890.387999999999</v>
      </c>
      <c r="AF29" s="29" t="s">
        <v>7</v>
      </c>
    </row>
    <row r="30" spans="1:35" s="13" customFormat="1">
      <c r="B30" s="29"/>
      <c r="C30" s="51" t="s">
        <v>1217</v>
      </c>
      <c r="D30" s="50"/>
      <c r="E30" s="50"/>
      <c r="F30" s="50"/>
      <c r="G30" s="50"/>
      <c r="H30" s="50"/>
      <c r="I30" s="49" t="s">
        <v>1216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7"/>
      <c r="AE30" s="58">
        <f>'[1]3 previsionale pdc'!K6/1000</f>
        <v>54791.508000000002</v>
      </c>
      <c r="AF30" s="29" t="s">
        <v>7</v>
      </c>
    </row>
    <row r="31" spans="1:35" s="13" customFormat="1">
      <c r="B31" s="29"/>
      <c r="C31" s="51" t="s">
        <v>1215</v>
      </c>
      <c r="D31" s="50"/>
      <c r="E31" s="50"/>
      <c r="F31" s="50"/>
      <c r="G31" s="50"/>
      <c r="H31" s="50"/>
      <c r="I31" s="49" t="s">
        <v>1214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7"/>
      <c r="AE31" s="58">
        <f>'[1]3 previsionale pdc'!K9/1000</f>
        <v>2098.88</v>
      </c>
      <c r="AF31" s="29" t="s">
        <v>7</v>
      </c>
    </row>
    <row r="32" spans="1:35" s="13" customFormat="1">
      <c r="B32" s="29"/>
      <c r="C32" s="40" t="s">
        <v>1213</v>
      </c>
      <c r="D32" s="39"/>
      <c r="E32" s="39"/>
      <c r="F32" s="39"/>
      <c r="G32" s="39"/>
      <c r="H32" s="39"/>
      <c r="I32" s="38" t="s">
        <v>1212</v>
      </c>
      <c r="J32" s="37" t="s">
        <v>1211</v>
      </c>
      <c r="K32" s="37" t="s">
        <v>1211</v>
      </c>
      <c r="L32" s="37" t="s">
        <v>1211</v>
      </c>
      <c r="M32" s="37" t="s">
        <v>1211</v>
      </c>
      <c r="N32" s="37" t="s">
        <v>1211</v>
      </c>
      <c r="O32" s="37" t="s">
        <v>1211</v>
      </c>
      <c r="P32" s="37" t="s">
        <v>1211</v>
      </c>
      <c r="Q32" s="37" t="s">
        <v>1211</v>
      </c>
      <c r="R32" s="37" t="s">
        <v>1211</v>
      </c>
      <c r="S32" s="37"/>
      <c r="T32" s="37"/>
      <c r="U32" s="37"/>
      <c r="V32" s="37"/>
      <c r="W32" s="37" t="s">
        <v>1211</v>
      </c>
      <c r="X32" s="37" t="s">
        <v>1211</v>
      </c>
      <c r="Y32" s="37" t="s">
        <v>1211</v>
      </c>
      <c r="Z32" s="37" t="s">
        <v>1211</v>
      </c>
      <c r="AA32" s="37" t="s">
        <v>1211</v>
      </c>
      <c r="AB32" s="37" t="s">
        <v>1211</v>
      </c>
      <c r="AC32" s="37" t="s">
        <v>1211</v>
      </c>
      <c r="AD32" s="36" t="s">
        <v>1211</v>
      </c>
      <c r="AE32" s="22">
        <f>AE33+AE38+AE41</f>
        <v>45</v>
      </c>
      <c r="AF32" s="29" t="s">
        <v>7</v>
      </c>
    </row>
    <row r="33" spans="2:32" s="13" customFormat="1">
      <c r="B33" s="29"/>
      <c r="C33" s="51" t="s">
        <v>1210</v>
      </c>
      <c r="D33" s="50"/>
      <c r="E33" s="50"/>
      <c r="F33" s="50"/>
      <c r="G33" s="50"/>
      <c r="H33" s="50"/>
      <c r="I33" s="49" t="s">
        <v>1209</v>
      </c>
      <c r="J33" s="48" t="s">
        <v>1158</v>
      </c>
      <c r="K33" s="48" t="s">
        <v>1158</v>
      </c>
      <c r="L33" s="48" t="s">
        <v>1158</v>
      </c>
      <c r="M33" s="48" t="s">
        <v>1158</v>
      </c>
      <c r="N33" s="48" t="s">
        <v>1158</v>
      </c>
      <c r="O33" s="48" t="s">
        <v>1158</v>
      </c>
      <c r="P33" s="48" t="s">
        <v>1158</v>
      </c>
      <c r="Q33" s="48" t="s">
        <v>1158</v>
      </c>
      <c r="R33" s="48" t="s">
        <v>1158</v>
      </c>
      <c r="S33" s="48"/>
      <c r="T33" s="48"/>
      <c r="U33" s="48"/>
      <c r="V33" s="48"/>
      <c r="W33" s="48" t="s">
        <v>1158</v>
      </c>
      <c r="X33" s="48" t="s">
        <v>1158</v>
      </c>
      <c r="Y33" s="48" t="s">
        <v>1158</v>
      </c>
      <c r="Z33" s="48" t="s">
        <v>1158</v>
      </c>
      <c r="AA33" s="48" t="s">
        <v>1158</v>
      </c>
      <c r="AB33" s="48" t="s">
        <v>1158</v>
      </c>
      <c r="AC33" s="48" t="s">
        <v>1158</v>
      </c>
      <c r="AD33" s="47" t="s">
        <v>1158</v>
      </c>
      <c r="AE33" s="46">
        <f>AE34+AE35+AE36+AE37</f>
        <v>45</v>
      </c>
      <c r="AF33" s="29" t="s">
        <v>7</v>
      </c>
    </row>
    <row r="34" spans="2:32" s="13" customFormat="1">
      <c r="B34" s="29"/>
      <c r="C34" s="57" t="s">
        <v>1208</v>
      </c>
      <c r="D34" s="56"/>
      <c r="E34" s="56"/>
      <c r="F34" s="56"/>
      <c r="G34" s="56"/>
      <c r="H34" s="56"/>
      <c r="I34" s="55" t="s">
        <v>1207</v>
      </c>
      <c r="J34" s="54" t="s">
        <v>1206</v>
      </c>
      <c r="K34" s="54" t="s">
        <v>1206</v>
      </c>
      <c r="L34" s="54" t="s">
        <v>1206</v>
      </c>
      <c r="M34" s="54" t="s">
        <v>1206</v>
      </c>
      <c r="N34" s="54" t="s">
        <v>1206</v>
      </c>
      <c r="O34" s="54" t="s">
        <v>1206</v>
      </c>
      <c r="P34" s="54" t="s">
        <v>1206</v>
      </c>
      <c r="Q34" s="54" t="s">
        <v>1206</v>
      </c>
      <c r="R34" s="54" t="s">
        <v>1206</v>
      </c>
      <c r="S34" s="54"/>
      <c r="T34" s="54"/>
      <c r="U34" s="54"/>
      <c r="V34" s="54"/>
      <c r="W34" s="54" t="s">
        <v>1206</v>
      </c>
      <c r="X34" s="54" t="s">
        <v>1206</v>
      </c>
      <c r="Y34" s="54" t="s">
        <v>1206</v>
      </c>
      <c r="Z34" s="54" t="s">
        <v>1206</v>
      </c>
      <c r="AA34" s="54" t="s">
        <v>1206</v>
      </c>
      <c r="AB34" s="54" t="s">
        <v>1206</v>
      </c>
      <c r="AC34" s="54" t="s">
        <v>1206</v>
      </c>
      <c r="AD34" s="53" t="s">
        <v>1206</v>
      </c>
      <c r="AE34" s="58">
        <f>'[1]3 previsionale pdc'!$K$24/1000</f>
        <v>0</v>
      </c>
      <c r="AF34" s="29" t="s">
        <v>7</v>
      </c>
    </row>
    <row r="35" spans="2:32" s="13" customFormat="1" ht="29.25" customHeight="1">
      <c r="B35" s="29"/>
      <c r="C35" s="57" t="s">
        <v>1205</v>
      </c>
      <c r="D35" s="56"/>
      <c r="E35" s="56"/>
      <c r="F35" s="56"/>
      <c r="G35" s="56"/>
      <c r="H35" s="56"/>
      <c r="I35" s="55" t="s">
        <v>1204</v>
      </c>
      <c r="J35" s="54" t="s">
        <v>1199</v>
      </c>
      <c r="K35" s="54" t="s">
        <v>1199</v>
      </c>
      <c r="L35" s="54" t="s">
        <v>1199</v>
      </c>
      <c r="M35" s="54" t="s">
        <v>1199</v>
      </c>
      <c r="N35" s="54" t="s">
        <v>1199</v>
      </c>
      <c r="O35" s="54" t="s">
        <v>1199</v>
      </c>
      <c r="P35" s="54" t="s">
        <v>1199</v>
      </c>
      <c r="Q35" s="54" t="s">
        <v>1199</v>
      </c>
      <c r="R35" s="54" t="s">
        <v>1199</v>
      </c>
      <c r="S35" s="54"/>
      <c r="T35" s="54"/>
      <c r="U35" s="54"/>
      <c r="V35" s="54"/>
      <c r="W35" s="54" t="s">
        <v>1199</v>
      </c>
      <c r="X35" s="54" t="s">
        <v>1199</v>
      </c>
      <c r="Y35" s="54" t="s">
        <v>1199</v>
      </c>
      <c r="Z35" s="54" t="s">
        <v>1199</v>
      </c>
      <c r="AA35" s="54" t="s">
        <v>1199</v>
      </c>
      <c r="AB35" s="54" t="s">
        <v>1199</v>
      </c>
      <c r="AC35" s="54" t="s">
        <v>1199</v>
      </c>
      <c r="AD35" s="53" t="s">
        <v>1199</v>
      </c>
      <c r="AE35" s="58">
        <f>'[1]3 previsionale pdc'!K25/1000</f>
        <v>0</v>
      </c>
      <c r="AF35" s="29" t="s">
        <v>7</v>
      </c>
    </row>
    <row r="36" spans="2:32" s="13" customFormat="1" ht="31.5" customHeight="1">
      <c r="B36" s="29"/>
      <c r="C36" s="57" t="s">
        <v>1203</v>
      </c>
      <c r="D36" s="56"/>
      <c r="E36" s="56"/>
      <c r="F36" s="56"/>
      <c r="G36" s="56"/>
      <c r="H36" s="56"/>
      <c r="I36" s="55" t="s">
        <v>1202</v>
      </c>
      <c r="J36" s="54" t="s">
        <v>1199</v>
      </c>
      <c r="K36" s="54" t="s">
        <v>1199</v>
      </c>
      <c r="L36" s="54" t="s">
        <v>1199</v>
      </c>
      <c r="M36" s="54" t="s">
        <v>1199</v>
      </c>
      <c r="N36" s="54" t="s">
        <v>1199</v>
      </c>
      <c r="O36" s="54" t="s">
        <v>1199</v>
      </c>
      <c r="P36" s="54" t="s">
        <v>1199</v>
      </c>
      <c r="Q36" s="54" t="s">
        <v>1199</v>
      </c>
      <c r="R36" s="54" t="s">
        <v>1199</v>
      </c>
      <c r="S36" s="54"/>
      <c r="T36" s="54"/>
      <c r="U36" s="54"/>
      <c r="V36" s="54"/>
      <c r="W36" s="54" t="s">
        <v>1199</v>
      </c>
      <c r="X36" s="54" t="s">
        <v>1199</v>
      </c>
      <c r="Y36" s="54" t="s">
        <v>1199</v>
      </c>
      <c r="Z36" s="54" t="s">
        <v>1199</v>
      </c>
      <c r="AA36" s="54" t="s">
        <v>1199</v>
      </c>
      <c r="AB36" s="54" t="s">
        <v>1199</v>
      </c>
      <c r="AC36" s="54" t="s">
        <v>1199</v>
      </c>
      <c r="AD36" s="53" t="s">
        <v>1199</v>
      </c>
      <c r="AE36" s="58">
        <f>'[1]3 previsionale pdc'!K26/1000</f>
        <v>0</v>
      </c>
      <c r="AF36" s="29" t="s">
        <v>7</v>
      </c>
    </row>
    <row r="37" spans="2:32" s="13" customFormat="1">
      <c r="B37" s="29"/>
      <c r="C37" s="57" t="s">
        <v>1201</v>
      </c>
      <c r="D37" s="56"/>
      <c r="E37" s="56"/>
      <c r="F37" s="56"/>
      <c r="G37" s="56"/>
      <c r="H37" s="56"/>
      <c r="I37" s="55" t="s">
        <v>1200</v>
      </c>
      <c r="J37" s="54" t="s">
        <v>1199</v>
      </c>
      <c r="K37" s="54" t="s">
        <v>1199</v>
      </c>
      <c r="L37" s="54" t="s">
        <v>1199</v>
      </c>
      <c r="M37" s="54" t="s">
        <v>1199</v>
      </c>
      <c r="N37" s="54" t="s">
        <v>1199</v>
      </c>
      <c r="O37" s="54" t="s">
        <v>1199</v>
      </c>
      <c r="P37" s="54" t="s">
        <v>1199</v>
      </c>
      <c r="Q37" s="54" t="s">
        <v>1199</v>
      </c>
      <c r="R37" s="54" t="s">
        <v>1199</v>
      </c>
      <c r="S37" s="54"/>
      <c r="T37" s="54"/>
      <c r="U37" s="54"/>
      <c r="V37" s="54"/>
      <c r="W37" s="54" t="s">
        <v>1199</v>
      </c>
      <c r="X37" s="54" t="s">
        <v>1199</v>
      </c>
      <c r="Y37" s="54" t="s">
        <v>1199</v>
      </c>
      <c r="Z37" s="54" t="s">
        <v>1199</v>
      </c>
      <c r="AA37" s="54" t="s">
        <v>1199</v>
      </c>
      <c r="AB37" s="54" t="s">
        <v>1199</v>
      </c>
      <c r="AC37" s="54" t="s">
        <v>1199</v>
      </c>
      <c r="AD37" s="53" t="s">
        <v>1199</v>
      </c>
      <c r="AE37" s="58">
        <f>'[1]3 previsionale pdc'!K27/1000</f>
        <v>45</v>
      </c>
      <c r="AF37" s="29" t="s">
        <v>7</v>
      </c>
    </row>
    <row r="38" spans="2:32" s="13" customFormat="1">
      <c r="B38" s="29"/>
      <c r="C38" s="51" t="s">
        <v>1198</v>
      </c>
      <c r="D38" s="50"/>
      <c r="E38" s="50"/>
      <c r="F38" s="50"/>
      <c r="G38" s="50"/>
      <c r="H38" s="50"/>
      <c r="I38" s="49" t="s">
        <v>1197</v>
      </c>
      <c r="J38" s="48" t="s">
        <v>1158</v>
      </c>
      <c r="K38" s="48" t="s">
        <v>1158</v>
      </c>
      <c r="L38" s="48" t="s">
        <v>1158</v>
      </c>
      <c r="M38" s="48" t="s">
        <v>1158</v>
      </c>
      <c r="N38" s="48" t="s">
        <v>1158</v>
      </c>
      <c r="O38" s="48" t="s">
        <v>1158</v>
      </c>
      <c r="P38" s="48" t="s">
        <v>1158</v>
      </c>
      <c r="Q38" s="48" t="s">
        <v>1158</v>
      </c>
      <c r="R38" s="48" t="s">
        <v>1158</v>
      </c>
      <c r="S38" s="48"/>
      <c r="T38" s="48"/>
      <c r="U38" s="48"/>
      <c r="V38" s="48"/>
      <c r="W38" s="48" t="s">
        <v>1158</v>
      </c>
      <c r="X38" s="48" t="s">
        <v>1158</v>
      </c>
      <c r="Y38" s="48" t="s">
        <v>1158</v>
      </c>
      <c r="Z38" s="48" t="s">
        <v>1158</v>
      </c>
      <c r="AA38" s="48" t="s">
        <v>1158</v>
      </c>
      <c r="AB38" s="48" t="s">
        <v>1158</v>
      </c>
      <c r="AC38" s="48" t="s">
        <v>1158</v>
      </c>
      <c r="AD38" s="47" t="s">
        <v>1158</v>
      </c>
      <c r="AE38" s="46">
        <f>SUM(AE39:AE40)</f>
        <v>0</v>
      </c>
      <c r="AF38" s="29" t="s">
        <v>7</v>
      </c>
    </row>
    <row r="39" spans="2:32" s="13" customFormat="1">
      <c r="B39" s="29" t="s">
        <v>58</v>
      </c>
      <c r="C39" s="57" t="s">
        <v>1196</v>
      </c>
      <c r="D39" s="56"/>
      <c r="E39" s="56"/>
      <c r="F39" s="56"/>
      <c r="G39" s="56"/>
      <c r="H39" s="56"/>
      <c r="I39" s="55" t="s">
        <v>1195</v>
      </c>
      <c r="J39" s="54" t="s">
        <v>1158</v>
      </c>
      <c r="K39" s="54" t="s">
        <v>1158</v>
      </c>
      <c r="L39" s="54" t="s">
        <v>1158</v>
      </c>
      <c r="M39" s="54" t="s">
        <v>1158</v>
      </c>
      <c r="N39" s="54" t="s">
        <v>1158</v>
      </c>
      <c r="O39" s="54" t="s">
        <v>1158</v>
      </c>
      <c r="P39" s="54" t="s">
        <v>1158</v>
      </c>
      <c r="Q39" s="54" t="s">
        <v>1158</v>
      </c>
      <c r="R39" s="54" t="s">
        <v>1158</v>
      </c>
      <c r="S39" s="54"/>
      <c r="T39" s="54"/>
      <c r="U39" s="54"/>
      <c r="V39" s="54"/>
      <c r="W39" s="54" t="s">
        <v>1158</v>
      </c>
      <c r="X39" s="54" t="s">
        <v>1158</v>
      </c>
      <c r="Y39" s="54" t="s">
        <v>1158</v>
      </c>
      <c r="Z39" s="54" t="s">
        <v>1158</v>
      </c>
      <c r="AA39" s="54" t="s">
        <v>1158</v>
      </c>
      <c r="AB39" s="54" t="s">
        <v>1158</v>
      </c>
      <c r="AC39" s="54" t="s">
        <v>1158</v>
      </c>
      <c r="AD39" s="53" t="s">
        <v>1158</v>
      </c>
      <c r="AE39" s="58">
        <f>('[1]3 previsionale pdc'!K33+'[1]3 previsionale pdc'!K34+'[1]3 previsionale pdc'!K35+'[1]3 previsionale pdc'!K36)/1000</f>
        <v>0</v>
      </c>
      <c r="AF39" s="29" t="s">
        <v>7</v>
      </c>
    </row>
    <row r="40" spans="2:32" s="13" customFormat="1">
      <c r="B40" s="29" t="s">
        <v>58</v>
      </c>
      <c r="C40" s="57" t="s">
        <v>1194</v>
      </c>
      <c r="D40" s="56"/>
      <c r="E40" s="56"/>
      <c r="F40" s="56"/>
      <c r="G40" s="56"/>
      <c r="H40" s="56"/>
      <c r="I40" s="55" t="s">
        <v>1193</v>
      </c>
      <c r="J40" s="54" t="s">
        <v>1158</v>
      </c>
      <c r="K40" s="54" t="s">
        <v>1158</v>
      </c>
      <c r="L40" s="54" t="s">
        <v>1158</v>
      </c>
      <c r="M40" s="54" t="s">
        <v>1158</v>
      </c>
      <c r="N40" s="54" t="s">
        <v>1158</v>
      </c>
      <c r="O40" s="54" t="s">
        <v>1158</v>
      </c>
      <c r="P40" s="54" t="s">
        <v>1158</v>
      </c>
      <c r="Q40" s="54" t="s">
        <v>1158</v>
      </c>
      <c r="R40" s="54" t="s">
        <v>1158</v>
      </c>
      <c r="S40" s="54"/>
      <c r="T40" s="54"/>
      <c r="U40" s="54"/>
      <c r="V40" s="54"/>
      <c r="W40" s="54" t="s">
        <v>1158</v>
      </c>
      <c r="X40" s="54" t="s">
        <v>1158</v>
      </c>
      <c r="Y40" s="54" t="s">
        <v>1158</v>
      </c>
      <c r="Z40" s="54" t="s">
        <v>1158</v>
      </c>
      <c r="AA40" s="54" t="s">
        <v>1158</v>
      </c>
      <c r="AB40" s="54" t="s">
        <v>1158</v>
      </c>
      <c r="AC40" s="54" t="s">
        <v>1158</v>
      </c>
      <c r="AD40" s="53" t="s">
        <v>1158</v>
      </c>
      <c r="AE40" s="58">
        <f>('[1]3 previsionale pdc'!K55+'[1]3 previsionale pdc'!K56+'[1]3 previsionale pdc'!K57+'[1]3 previsionale pdc'!K58)/1000</f>
        <v>0</v>
      </c>
      <c r="AF40" s="29" t="s">
        <v>7</v>
      </c>
    </row>
    <row r="41" spans="2:32" s="13" customFormat="1">
      <c r="B41" s="29"/>
      <c r="C41" s="51" t="s">
        <v>1192</v>
      </c>
      <c r="D41" s="50"/>
      <c r="E41" s="50"/>
      <c r="F41" s="50"/>
      <c r="G41" s="50"/>
      <c r="H41" s="50"/>
      <c r="I41" s="49" t="s">
        <v>1191</v>
      </c>
      <c r="J41" s="48" t="s">
        <v>1158</v>
      </c>
      <c r="K41" s="48" t="s">
        <v>1158</v>
      </c>
      <c r="L41" s="48" t="s">
        <v>1158</v>
      </c>
      <c r="M41" s="48" t="s">
        <v>1158</v>
      </c>
      <c r="N41" s="48" t="s">
        <v>1158</v>
      </c>
      <c r="O41" s="48" t="s">
        <v>1158</v>
      </c>
      <c r="P41" s="48" t="s">
        <v>1158</v>
      </c>
      <c r="Q41" s="48" t="s">
        <v>1158</v>
      </c>
      <c r="R41" s="48" t="s">
        <v>1158</v>
      </c>
      <c r="S41" s="48"/>
      <c r="T41" s="48"/>
      <c r="U41" s="48"/>
      <c r="V41" s="48"/>
      <c r="W41" s="48" t="s">
        <v>1158</v>
      </c>
      <c r="X41" s="48" t="s">
        <v>1158</v>
      </c>
      <c r="Y41" s="48" t="s">
        <v>1158</v>
      </c>
      <c r="Z41" s="48" t="s">
        <v>1158</v>
      </c>
      <c r="AA41" s="48" t="s">
        <v>1158</v>
      </c>
      <c r="AB41" s="48" t="s">
        <v>1158</v>
      </c>
      <c r="AC41" s="48" t="s">
        <v>1158</v>
      </c>
      <c r="AD41" s="47" t="s">
        <v>1158</v>
      </c>
      <c r="AE41" s="46">
        <f>SUM(AE42:AE44)</f>
        <v>0</v>
      </c>
      <c r="AF41" s="29" t="s">
        <v>7</v>
      </c>
    </row>
    <row r="42" spans="2:32" s="13" customFormat="1">
      <c r="B42" s="29"/>
      <c r="C42" s="57" t="s">
        <v>1190</v>
      </c>
      <c r="D42" s="56"/>
      <c r="E42" s="56"/>
      <c r="F42" s="56"/>
      <c r="G42" s="56"/>
      <c r="H42" s="56"/>
      <c r="I42" s="55" t="s">
        <v>1189</v>
      </c>
      <c r="J42" s="54" t="s">
        <v>1186</v>
      </c>
      <c r="K42" s="54" t="s">
        <v>1186</v>
      </c>
      <c r="L42" s="54" t="s">
        <v>1186</v>
      </c>
      <c r="M42" s="54" t="s">
        <v>1186</v>
      </c>
      <c r="N42" s="54" t="s">
        <v>1186</v>
      </c>
      <c r="O42" s="54" t="s">
        <v>1186</v>
      </c>
      <c r="P42" s="54" t="s">
        <v>1186</v>
      </c>
      <c r="Q42" s="54" t="s">
        <v>1186</v>
      </c>
      <c r="R42" s="54" t="s">
        <v>1186</v>
      </c>
      <c r="S42" s="54"/>
      <c r="T42" s="54"/>
      <c r="U42" s="54"/>
      <c r="V42" s="54"/>
      <c r="W42" s="54" t="s">
        <v>1186</v>
      </c>
      <c r="X42" s="54" t="s">
        <v>1186</v>
      </c>
      <c r="Y42" s="54" t="s">
        <v>1186</v>
      </c>
      <c r="Z42" s="54" t="s">
        <v>1186</v>
      </c>
      <c r="AA42" s="54" t="s">
        <v>1186</v>
      </c>
      <c r="AB42" s="54" t="s">
        <v>1186</v>
      </c>
      <c r="AC42" s="54" t="s">
        <v>1186</v>
      </c>
      <c r="AD42" s="53" t="s">
        <v>1186</v>
      </c>
      <c r="AE42" s="58">
        <f>('[1]3 previsionale pdc'!K28+'[1]3 previsionale pdc'!K29+'[1]3 previsionale pdc'!K30+'[1]3 previsionale pdc'!K31+'[1]3 previsionale pdc'!K32)/1000</f>
        <v>0</v>
      </c>
      <c r="AF42" s="29" t="s">
        <v>7</v>
      </c>
    </row>
    <row r="43" spans="2:32" s="13" customFormat="1">
      <c r="B43" s="29"/>
      <c r="C43" s="57" t="s">
        <v>1188</v>
      </c>
      <c r="D43" s="56"/>
      <c r="E43" s="56"/>
      <c r="F43" s="56"/>
      <c r="G43" s="56"/>
      <c r="H43" s="56"/>
      <c r="I43" s="55" t="s">
        <v>1187</v>
      </c>
      <c r="J43" s="54" t="s">
        <v>1186</v>
      </c>
      <c r="K43" s="54" t="s">
        <v>1186</v>
      </c>
      <c r="L43" s="54" t="s">
        <v>1186</v>
      </c>
      <c r="M43" s="54" t="s">
        <v>1186</v>
      </c>
      <c r="N43" s="54" t="s">
        <v>1186</v>
      </c>
      <c r="O43" s="54" t="s">
        <v>1186</v>
      </c>
      <c r="P43" s="54" t="s">
        <v>1186</v>
      </c>
      <c r="Q43" s="54" t="s">
        <v>1186</v>
      </c>
      <c r="R43" s="54" t="s">
        <v>1186</v>
      </c>
      <c r="S43" s="54"/>
      <c r="T43" s="54"/>
      <c r="U43" s="54"/>
      <c r="V43" s="54"/>
      <c r="W43" s="54" t="s">
        <v>1186</v>
      </c>
      <c r="X43" s="54" t="s">
        <v>1186</v>
      </c>
      <c r="Y43" s="54" t="s">
        <v>1186</v>
      </c>
      <c r="Z43" s="54" t="s">
        <v>1186</v>
      </c>
      <c r="AA43" s="54" t="s">
        <v>1186</v>
      </c>
      <c r="AB43" s="54" t="s">
        <v>1186</v>
      </c>
      <c r="AC43" s="54" t="s">
        <v>1186</v>
      </c>
      <c r="AD43" s="53" t="s">
        <v>1186</v>
      </c>
      <c r="AE43" s="58">
        <f>'[1]3 previsionale pdc'!$K$54/1000</f>
        <v>0</v>
      </c>
      <c r="AF43" s="29" t="s">
        <v>7</v>
      </c>
    </row>
    <row r="44" spans="2:32" s="13" customFormat="1">
      <c r="B44" s="29"/>
      <c r="C44" s="57" t="s">
        <v>1185</v>
      </c>
      <c r="D44" s="56"/>
      <c r="E44" s="56"/>
      <c r="F44" s="56"/>
      <c r="G44" s="56"/>
      <c r="H44" s="56"/>
      <c r="I44" s="55" t="s">
        <v>1184</v>
      </c>
      <c r="J44" s="54" t="s">
        <v>1158</v>
      </c>
      <c r="K44" s="54" t="s">
        <v>1158</v>
      </c>
      <c r="L44" s="54" t="s">
        <v>1158</v>
      </c>
      <c r="M44" s="54" t="s">
        <v>1158</v>
      </c>
      <c r="N44" s="54" t="s">
        <v>1158</v>
      </c>
      <c r="O44" s="54" t="s">
        <v>1158</v>
      </c>
      <c r="P44" s="54" t="s">
        <v>1158</v>
      </c>
      <c r="Q44" s="54" t="s">
        <v>1158</v>
      </c>
      <c r="R44" s="54" t="s">
        <v>1158</v>
      </c>
      <c r="S44" s="54"/>
      <c r="T44" s="54"/>
      <c r="U44" s="54"/>
      <c r="V44" s="54"/>
      <c r="W44" s="54" t="s">
        <v>1158</v>
      </c>
      <c r="X44" s="54" t="s">
        <v>1158</v>
      </c>
      <c r="Y44" s="54" t="s">
        <v>1158</v>
      </c>
      <c r="Z44" s="54" t="s">
        <v>1158</v>
      </c>
      <c r="AA44" s="54" t="s">
        <v>1158</v>
      </c>
      <c r="AB44" s="54" t="s">
        <v>1158</v>
      </c>
      <c r="AC44" s="54" t="s">
        <v>1158</v>
      </c>
      <c r="AD44" s="53" t="s">
        <v>1158</v>
      </c>
      <c r="AE44" s="58">
        <f>('[1]3 previsionale pdc'!K59+'[1]3 previsionale pdc'!K60)/1000</f>
        <v>0</v>
      </c>
      <c r="AF44" s="29" t="s">
        <v>7</v>
      </c>
    </row>
    <row r="45" spans="2:32" s="13" customFormat="1">
      <c r="B45" s="29"/>
      <c r="C45" s="80" t="s">
        <v>1183</v>
      </c>
      <c r="D45" s="79"/>
      <c r="E45" s="79"/>
      <c r="F45" s="79"/>
      <c r="G45" s="79"/>
      <c r="H45" s="79"/>
      <c r="I45" s="78" t="s">
        <v>1182</v>
      </c>
      <c r="J45" s="77" t="s">
        <v>1158</v>
      </c>
      <c r="K45" s="77" t="s">
        <v>1158</v>
      </c>
      <c r="L45" s="77" t="s">
        <v>1158</v>
      </c>
      <c r="M45" s="77" t="s">
        <v>1158</v>
      </c>
      <c r="N45" s="77" t="s">
        <v>1158</v>
      </c>
      <c r="O45" s="77" t="s">
        <v>1158</v>
      </c>
      <c r="P45" s="77" t="s">
        <v>1158</v>
      </c>
      <c r="Q45" s="77" t="s">
        <v>1158</v>
      </c>
      <c r="R45" s="77" t="s">
        <v>1158</v>
      </c>
      <c r="S45" s="77"/>
      <c r="T45" s="77"/>
      <c r="U45" s="77"/>
      <c r="V45" s="77"/>
      <c r="W45" s="77" t="s">
        <v>1158</v>
      </c>
      <c r="X45" s="77" t="s">
        <v>1158</v>
      </c>
      <c r="Y45" s="77" t="s">
        <v>1158</v>
      </c>
      <c r="Z45" s="77" t="s">
        <v>1158</v>
      </c>
      <c r="AA45" s="77" t="s">
        <v>1158</v>
      </c>
      <c r="AB45" s="77" t="s">
        <v>1158</v>
      </c>
      <c r="AC45" s="77" t="s">
        <v>1158</v>
      </c>
      <c r="AD45" s="76" t="s">
        <v>1158</v>
      </c>
      <c r="AE45" s="22">
        <f>SUM(AE46:AE49)</f>
        <v>151</v>
      </c>
      <c r="AF45" s="29" t="s">
        <v>7</v>
      </c>
    </row>
    <row r="46" spans="2:32" s="13" customFormat="1">
      <c r="B46" s="29"/>
      <c r="C46" s="75" t="s">
        <v>1181</v>
      </c>
      <c r="D46" s="74"/>
      <c r="E46" s="74"/>
      <c r="F46" s="74"/>
      <c r="G46" s="74"/>
      <c r="H46" s="74"/>
      <c r="I46" s="73" t="s">
        <v>1180</v>
      </c>
      <c r="J46" s="72" t="s">
        <v>1175</v>
      </c>
      <c r="K46" s="72" t="s">
        <v>1175</v>
      </c>
      <c r="L46" s="72" t="s">
        <v>1175</v>
      </c>
      <c r="M46" s="72" t="s">
        <v>1175</v>
      </c>
      <c r="N46" s="72" t="s">
        <v>1175</v>
      </c>
      <c r="O46" s="72" t="s">
        <v>1175</v>
      </c>
      <c r="P46" s="72" t="s">
        <v>1175</v>
      </c>
      <c r="Q46" s="72" t="s">
        <v>1175</v>
      </c>
      <c r="R46" s="72" t="s">
        <v>1175</v>
      </c>
      <c r="S46" s="72"/>
      <c r="T46" s="72"/>
      <c r="U46" s="72"/>
      <c r="V46" s="72"/>
      <c r="W46" s="72" t="s">
        <v>1175</v>
      </c>
      <c r="X46" s="72" t="s">
        <v>1175</v>
      </c>
      <c r="Y46" s="72" t="s">
        <v>1175</v>
      </c>
      <c r="Z46" s="72" t="s">
        <v>1175</v>
      </c>
      <c r="AA46" s="72" t="s">
        <v>1175</v>
      </c>
      <c r="AB46" s="72" t="s">
        <v>1175</v>
      </c>
      <c r="AC46" s="72" t="s">
        <v>1175</v>
      </c>
      <c r="AD46" s="71" t="s">
        <v>1175</v>
      </c>
      <c r="AE46" s="58">
        <f>'[1]3 previsionale pdc'!K39/1000</f>
        <v>0</v>
      </c>
      <c r="AF46" s="29" t="s">
        <v>7</v>
      </c>
    </row>
    <row r="47" spans="2:32" s="13" customFormat="1">
      <c r="B47" s="29"/>
      <c r="C47" s="75" t="s">
        <v>1179</v>
      </c>
      <c r="D47" s="74"/>
      <c r="E47" s="74"/>
      <c r="F47" s="74"/>
      <c r="G47" s="74"/>
      <c r="H47" s="74"/>
      <c r="I47" s="73" t="s">
        <v>1178</v>
      </c>
      <c r="J47" s="72" t="s">
        <v>1175</v>
      </c>
      <c r="K47" s="72" t="s">
        <v>1175</v>
      </c>
      <c r="L47" s="72" t="s">
        <v>1175</v>
      </c>
      <c r="M47" s="72" t="s">
        <v>1175</v>
      </c>
      <c r="N47" s="72" t="s">
        <v>1175</v>
      </c>
      <c r="O47" s="72" t="s">
        <v>1175</v>
      </c>
      <c r="P47" s="72" t="s">
        <v>1175</v>
      </c>
      <c r="Q47" s="72" t="s">
        <v>1175</v>
      </c>
      <c r="R47" s="72" t="s">
        <v>1175</v>
      </c>
      <c r="S47" s="72"/>
      <c r="T47" s="72"/>
      <c r="U47" s="72"/>
      <c r="V47" s="72"/>
      <c r="W47" s="72" t="s">
        <v>1175</v>
      </c>
      <c r="X47" s="72" t="s">
        <v>1175</v>
      </c>
      <c r="Y47" s="72" t="s">
        <v>1175</v>
      </c>
      <c r="Z47" s="72" t="s">
        <v>1175</v>
      </c>
      <c r="AA47" s="72" t="s">
        <v>1175</v>
      </c>
      <c r="AB47" s="72" t="s">
        <v>1175</v>
      </c>
      <c r="AC47" s="72" t="s">
        <v>1175</v>
      </c>
      <c r="AD47" s="71" t="s">
        <v>1175</v>
      </c>
      <c r="AE47" s="58">
        <f>'[1]3 previsionale pdc'!K40/1000</f>
        <v>0</v>
      </c>
      <c r="AF47" s="29" t="s">
        <v>7</v>
      </c>
    </row>
    <row r="48" spans="2:32" s="13" customFormat="1" ht="17.25" customHeight="1">
      <c r="B48" s="29"/>
      <c r="C48" s="75" t="s">
        <v>1177</v>
      </c>
      <c r="D48" s="74"/>
      <c r="E48" s="74"/>
      <c r="F48" s="74"/>
      <c r="G48" s="74"/>
      <c r="H48" s="74"/>
      <c r="I48" s="73" t="s">
        <v>1176</v>
      </c>
      <c r="J48" s="72" t="s">
        <v>1175</v>
      </c>
      <c r="K48" s="72" t="s">
        <v>1175</v>
      </c>
      <c r="L48" s="72" t="s">
        <v>1175</v>
      </c>
      <c r="M48" s="72" t="s">
        <v>1175</v>
      </c>
      <c r="N48" s="72" t="s">
        <v>1175</v>
      </c>
      <c r="O48" s="72" t="s">
        <v>1175</v>
      </c>
      <c r="P48" s="72" t="s">
        <v>1175</v>
      </c>
      <c r="Q48" s="72" t="s">
        <v>1175</v>
      </c>
      <c r="R48" s="72" t="s">
        <v>1175</v>
      </c>
      <c r="S48" s="72"/>
      <c r="T48" s="72"/>
      <c r="U48" s="72"/>
      <c r="V48" s="72"/>
      <c r="W48" s="72" t="s">
        <v>1175</v>
      </c>
      <c r="X48" s="72" t="s">
        <v>1175</v>
      </c>
      <c r="Y48" s="72" t="s">
        <v>1175</v>
      </c>
      <c r="Z48" s="72" t="s">
        <v>1175</v>
      </c>
      <c r="AA48" s="72" t="s">
        <v>1175</v>
      </c>
      <c r="AB48" s="72" t="s">
        <v>1175</v>
      </c>
      <c r="AC48" s="72" t="s">
        <v>1175</v>
      </c>
      <c r="AD48" s="71" t="s">
        <v>1175</v>
      </c>
      <c r="AE48" s="58">
        <f>('[1]3 previsionale pdc'!K41+'[1]3 previsionale pdc'!K42+'[1]3 previsionale pdc'!K43+'[1]3 previsionale pdc'!K44)/1000</f>
        <v>151</v>
      </c>
      <c r="AF48" s="29" t="s">
        <v>7</v>
      </c>
    </row>
    <row r="49" spans="2:32" s="13" customFormat="1">
      <c r="B49" s="29"/>
      <c r="C49" s="75" t="s">
        <v>1174</v>
      </c>
      <c r="D49" s="74"/>
      <c r="E49" s="74"/>
      <c r="F49" s="74"/>
      <c r="G49" s="74"/>
      <c r="H49" s="74"/>
      <c r="I49" s="73" t="s">
        <v>1173</v>
      </c>
      <c r="J49" s="72" t="s">
        <v>1158</v>
      </c>
      <c r="K49" s="72" t="s">
        <v>1158</v>
      </c>
      <c r="L49" s="72" t="s">
        <v>1158</v>
      </c>
      <c r="M49" s="72" t="s">
        <v>1158</v>
      </c>
      <c r="N49" s="72" t="s">
        <v>1158</v>
      </c>
      <c r="O49" s="72" t="s">
        <v>1158</v>
      </c>
      <c r="P49" s="72" t="s">
        <v>1158</v>
      </c>
      <c r="Q49" s="72" t="s">
        <v>1158</v>
      </c>
      <c r="R49" s="72" t="s">
        <v>1158</v>
      </c>
      <c r="S49" s="72"/>
      <c r="T49" s="72"/>
      <c r="U49" s="72"/>
      <c r="V49" s="72"/>
      <c r="W49" s="72" t="s">
        <v>1158</v>
      </c>
      <c r="X49" s="72" t="s">
        <v>1158</v>
      </c>
      <c r="Y49" s="72" t="s">
        <v>1158</v>
      </c>
      <c r="Z49" s="72" t="s">
        <v>1158</v>
      </c>
      <c r="AA49" s="72" t="s">
        <v>1158</v>
      </c>
      <c r="AB49" s="72" t="s">
        <v>1158</v>
      </c>
      <c r="AC49" s="72" t="s">
        <v>1158</v>
      </c>
      <c r="AD49" s="71" t="s">
        <v>1158</v>
      </c>
      <c r="AE49" s="58">
        <f>('[1]3 previsionale pdc'!K45+'[1]3 previsionale pdc'!K46+'[1]3 previsionale pdc'!K47)/1000</f>
        <v>0</v>
      </c>
      <c r="AF49" s="29" t="s">
        <v>7</v>
      </c>
    </row>
    <row r="50" spans="2:32" s="13" customFormat="1">
      <c r="B50" s="29"/>
      <c r="C50" s="80" t="s">
        <v>1172</v>
      </c>
      <c r="D50" s="79"/>
      <c r="E50" s="79"/>
      <c r="F50" s="79"/>
      <c r="G50" s="79"/>
      <c r="H50" s="79"/>
      <c r="I50" s="78" t="s">
        <v>1171</v>
      </c>
      <c r="J50" s="77" t="s">
        <v>1168</v>
      </c>
      <c r="K50" s="77" t="s">
        <v>1168</v>
      </c>
      <c r="L50" s="77" t="s">
        <v>1168</v>
      </c>
      <c r="M50" s="77" t="s">
        <v>1168</v>
      </c>
      <c r="N50" s="77" t="s">
        <v>1168</v>
      </c>
      <c r="O50" s="77" t="s">
        <v>1168</v>
      </c>
      <c r="P50" s="77" t="s">
        <v>1168</v>
      </c>
      <c r="Q50" s="77" t="s">
        <v>1168</v>
      </c>
      <c r="R50" s="77" t="s">
        <v>1168</v>
      </c>
      <c r="S50" s="77"/>
      <c r="T50" s="77"/>
      <c r="U50" s="77"/>
      <c r="V50" s="77"/>
      <c r="W50" s="77" t="s">
        <v>1168</v>
      </c>
      <c r="X50" s="77" t="s">
        <v>1168</v>
      </c>
      <c r="Y50" s="77" t="s">
        <v>1168</v>
      </c>
      <c r="Z50" s="77" t="s">
        <v>1168</v>
      </c>
      <c r="AA50" s="77" t="s">
        <v>1168</v>
      </c>
      <c r="AB50" s="77" t="s">
        <v>1168</v>
      </c>
      <c r="AC50" s="77" t="s">
        <v>1168</v>
      </c>
      <c r="AD50" s="76" t="s">
        <v>1168</v>
      </c>
      <c r="AE50" s="22">
        <f>'[1]3 previsionale pdc'!K62/1000</f>
        <v>200</v>
      </c>
      <c r="AF50" s="29" t="s">
        <v>7</v>
      </c>
    </row>
    <row r="51" spans="2:32" s="13" customFormat="1">
      <c r="B51" s="29"/>
      <c r="C51" s="85" t="s">
        <v>1170</v>
      </c>
      <c r="D51" s="84"/>
      <c r="E51" s="84"/>
      <c r="F51" s="84"/>
      <c r="G51" s="84"/>
      <c r="H51" s="84"/>
      <c r="I51" s="83" t="s">
        <v>1169</v>
      </c>
      <c r="J51" s="82" t="s">
        <v>1168</v>
      </c>
      <c r="K51" s="82" t="s">
        <v>1168</v>
      </c>
      <c r="L51" s="82" t="s">
        <v>1168</v>
      </c>
      <c r="M51" s="82" t="s">
        <v>1168</v>
      </c>
      <c r="N51" s="82" t="s">
        <v>1168</v>
      </c>
      <c r="O51" s="82" t="s">
        <v>1168</v>
      </c>
      <c r="P51" s="82" t="s">
        <v>1168</v>
      </c>
      <c r="Q51" s="82" t="s">
        <v>1168</v>
      </c>
      <c r="R51" s="82" t="s">
        <v>1168</v>
      </c>
      <c r="S51" s="82"/>
      <c r="T51" s="82"/>
      <c r="U51" s="82"/>
      <c r="V51" s="82"/>
      <c r="W51" s="82" t="s">
        <v>1168</v>
      </c>
      <c r="X51" s="82" t="s">
        <v>1168</v>
      </c>
      <c r="Y51" s="82" t="s">
        <v>1168</v>
      </c>
      <c r="Z51" s="82" t="s">
        <v>1168</v>
      </c>
      <c r="AA51" s="82" t="s">
        <v>1168</v>
      </c>
      <c r="AB51" s="82" t="s">
        <v>1168</v>
      </c>
      <c r="AC51" s="82" t="s">
        <v>1168</v>
      </c>
      <c r="AD51" s="81" t="s">
        <v>1168</v>
      </c>
      <c r="AE51" s="41">
        <f>SUM(AE52:AE53)</f>
        <v>-4540</v>
      </c>
      <c r="AF51" s="44" t="s">
        <v>1163</v>
      </c>
    </row>
    <row r="52" spans="2:32" s="13" customFormat="1" ht="36.75" customHeight="1">
      <c r="B52" s="29"/>
      <c r="C52" s="80" t="s">
        <v>1167</v>
      </c>
      <c r="D52" s="79"/>
      <c r="E52" s="79"/>
      <c r="F52" s="79"/>
      <c r="G52" s="79"/>
      <c r="H52" s="79"/>
      <c r="I52" s="78" t="s">
        <v>1166</v>
      </c>
      <c r="J52" s="77" t="s">
        <v>1158</v>
      </c>
      <c r="K52" s="77" t="s">
        <v>1158</v>
      </c>
      <c r="L52" s="77" t="s">
        <v>1158</v>
      </c>
      <c r="M52" s="77" t="s">
        <v>1158</v>
      </c>
      <c r="N52" s="77" t="s">
        <v>1158</v>
      </c>
      <c r="O52" s="77" t="s">
        <v>1158</v>
      </c>
      <c r="P52" s="77" t="s">
        <v>1158</v>
      </c>
      <c r="Q52" s="77" t="s">
        <v>1158</v>
      </c>
      <c r="R52" s="77" t="s">
        <v>1158</v>
      </c>
      <c r="S52" s="77"/>
      <c r="T52" s="77"/>
      <c r="U52" s="77"/>
      <c r="V52" s="77"/>
      <c r="W52" s="77" t="s">
        <v>1158</v>
      </c>
      <c r="X52" s="77" t="s">
        <v>1158</v>
      </c>
      <c r="Y52" s="77" t="s">
        <v>1158</v>
      </c>
      <c r="Z52" s="77" t="s">
        <v>1158</v>
      </c>
      <c r="AA52" s="77" t="s">
        <v>1158</v>
      </c>
      <c r="AB52" s="77" t="s">
        <v>1158</v>
      </c>
      <c r="AC52" s="77" t="s">
        <v>1158</v>
      </c>
      <c r="AD52" s="76" t="s">
        <v>1158</v>
      </c>
      <c r="AE52" s="22">
        <f>'[1]3 previsionale pdc'!K246/1000</f>
        <v>-4540</v>
      </c>
      <c r="AF52" s="44" t="s">
        <v>1163</v>
      </c>
    </row>
    <row r="53" spans="2:32" s="13" customFormat="1" ht="33" customHeight="1">
      <c r="B53" s="29"/>
      <c r="C53" s="80" t="s">
        <v>1165</v>
      </c>
      <c r="D53" s="79"/>
      <c r="E53" s="79"/>
      <c r="F53" s="79"/>
      <c r="G53" s="79"/>
      <c r="H53" s="79"/>
      <c r="I53" s="78" t="s">
        <v>1164</v>
      </c>
      <c r="J53" s="77" t="s">
        <v>1158</v>
      </c>
      <c r="K53" s="77" t="s">
        <v>1158</v>
      </c>
      <c r="L53" s="77" t="s">
        <v>1158</v>
      </c>
      <c r="M53" s="77" t="s">
        <v>1158</v>
      </c>
      <c r="N53" s="77" t="s">
        <v>1158</v>
      </c>
      <c r="O53" s="77" t="s">
        <v>1158</v>
      </c>
      <c r="P53" s="77" t="s">
        <v>1158</v>
      </c>
      <c r="Q53" s="77" t="s">
        <v>1158</v>
      </c>
      <c r="R53" s="77" t="s">
        <v>1158</v>
      </c>
      <c r="S53" s="77"/>
      <c r="T53" s="77"/>
      <c r="U53" s="77"/>
      <c r="V53" s="77"/>
      <c r="W53" s="77" t="s">
        <v>1158</v>
      </c>
      <c r="X53" s="77" t="s">
        <v>1158</v>
      </c>
      <c r="Y53" s="77" t="s">
        <v>1158</v>
      </c>
      <c r="Z53" s="77" t="s">
        <v>1158</v>
      </c>
      <c r="AA53" s="77" t="s">
        <v>1158</v>
      </c>
      <c r="AB53" s="77" t="s">
        <v>1158</v>
      </c>
      <c r="AC53" s="77" t="s">
        <v>1158</v>
      </c>
      <c r="AD53" s="76" t="s">
        <v>1158</v>
      </c>
      <c r="AE53" s="22">
        <f>'[1]3 previsionale pdc'!K249/1000</f>
        <v>0</v>
      </c>
      <c r="AF53" s="44" t="s">
        <v>1163</v>
      </c>
    </row>
    <row r="54" spans="2:32" s="13" customFormat="1" ht="28.5" customHeight="1">
      <c r="B54" s="29"/>
      <c r="C54" s="35" t="s">
        <v>1162</v>
      </c>
      <c r="D54" s="34"/>
      <c r="E54" s="34"/>
      <c r="F54" s="34"/>
      <c r="G54" s="34"/>
      <c r="H54" s="34"/>
      <c r="I54" s="33" t="s">
        <v>1161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1"/>
      <c r="AE54" s="41">
        <f>SUM(AE55:AE58)</f>
        <v>1265</v>
      </c>
      <c r="AF54" s="29" t="s">
        <v>7</v>
      </c>
    </row>
    <row r="55" spans="2:32" s="13" customFormat="1" ht="27.75" customHeight="1">
      <c r="B55" s="29"/>
      <c r="C55" s="40" t="s">
        <v>1160</v>
      </c>
      <c r="D55" s="39"/>
      <c r="E55" s="39"/>
      <c r="F55" s="39"/>
      <c r="G55" s="39"/>
      <c r="H55" s="39"/>
      <c r="I55" s="38" t="s">
        <v>1159</v>
      </c>
      <c r="J55" s="37" t="s">
        <v>1158</v>
      </c>
      <c r="K55" s="37" t="s">
        <v>1158</v>
      </c>
      <c r="L55" s="37" t="s">
        <v>1158</v>
      </c>
      <c r="M55" s="37" t="s">
        <v>1158</v>
      </c>
      <c r="N55" s="37" t="s">
        <v>1158</v>
      </c>
      <c r="O55" s="37" t="s">
        <v>1158</v>
      </c>
      <c r="P55" s="37" t="s">
        <v>1158</v>
      </c>
      <c r="Q55" s="37" t="s">
        <v>1158</v>
      </c>
      <c r="R55" s="37" t="s">
        <v>1158</v>
      </c>
      <c r="S55" s="37"/>
      <c r="T55" s="37"/>
      <c r="U55" s="37"/>
      <c r="V55" s="37"/>
      <c r="W55" s="37" t="s">
        <v>1158</v>
      </c>
      <c r="X55" s="37" t="s">
        <v>1158</v>
      </c>
      <c r="Y55" s="37" t="s">
        <v>1158</v>
      </c>
      <c r="Z55" s="37" t="s">
        <v>1158</v>
      </c>
      <c r="AA55" s="37" t="s">
        <v>1158</v>
      </c>
      <c r="AB55" s="37" t="s">
        <v>1158</v>
      </c>
      <c r="AC55" s="37" t="s">
        <v>1158</v>
      </c>
      <c r="AD55" s="36" t="s">
        <v>1158</v>
      </c>
      <c r="AE55" s="22">
        <f>'[1]3 previsionale pdc'!$K$253/1000</f>
        <v>1069</v>
      </c>
      <c r="AF55" s="29" t="s">
        <v>7</v>
      </c>
    </row>
    <row r="56" spans="2:32" s="13" customFormat="1" ht="28.5" customHeight="1">
      <c r="B56" s="29"/>
      <c r="C56" s="40" t="s">
        <v>1157</v>
      </c>
      <c r="D56" s="39"/>
      <c r="E56" s="39"/>
      <c r="F56" s="39"/>
      <c r="G56" s="39"/>
      <c r="H56" s="39"/>
      <c r="I56" s="38" t="s">
        <v>1156</v>
      </c>
      <c r="J56" s="37" t="s">
        <v>239</v>
      </c>
      <c r="K56" s="37" t="s">
        <v>239</v>
      </c>
      <c r="L56" s="37" t="s">
        <v>239</v>
      </c>
      <c r="M56" s="37" t="s">
        <v>239</v>
      </c>
      <c r="N56" s="37" t="s">
        <v>239</v>
      </c>
      <c r="O56" s="37" t="s">
        <v>239</v>
      </c>
      <c r="P56" s="37" t="s">
        <v>239</v>
      </c>
      <c r="Q56" s="37" t="s">
        <v>239</v>
      </c>
      <c r="R56" s="37" t="s">
        <v>239</v>
      </c>
      <c r="S56" s="37"/>
      <c r="T56" s="37"/>
      <c r="U56" s="37"/>
      <c r="V56" s="37"/>
      <c r="W56" s="37" t="s">
        <v>239</v>
      </c>
      <c r="X56" s="37" t="s">
        <v>239</v>
      </c>
      <c r="Y56" s="37" t="s">
        <v>239</v>
      </c>
      <c r="Z56" s="37" t="s">
        <v>239</v>
      </c>
      <c r="AA56" s="37" t="s">
        <v>239</v>
      </c>
      <c r="AB56" s="37" t="s">
        <v>239</v>
      </c>
      <c r="AC56" s="37" t="s">
        <v>239</v>
      </c>
      <c r="AD56" s="36" t="s">
        <v>239</v>
      </c>
      <c r="AE56" s="22">
        <f>'[1]3 previsionale pdc'!$K$256/1000</f>
        <v>180</v>
      </c>
      <c r="AF56" s="29" t="s">
        <v>7</v>
      </c>
    </row>
    <row r="57" spans="2:32" s="13" customFormat="1" ht="28.5" customHeight="1">
      <c r="B57" s="29"/>
      <c r="C57" s="40" t="s">
        <v>1155</v>
      </c>
      <c r="D57" s="39"/>
      <c r="E57" s="39"/>
      <c r="F57" s="39"/>
      <c r="G57" s="39"/>
      <c r="H57" s="39"/>
      <c r="I57" s="38" t="s">
        <v>1154</v>
      </c>
      <c r="J57" s="37" t="s">
        <v>239</v>
      </c>
      <c r="K57" s="37" t="s">
        <v>239</v>
      </c>
      <c r="L57" s="37" t="s">
        <v>239</v>
      </c>
      <c r="M57" s="37" t="s">
        <v>239</v>
      </c>
      <c r="N57" s="37" t="s">
        <v>239</v>
      </c>
      <c r="O57" s="37" t="s">
        <v>239</v>
      </c>
      <c r="P57" s="37" t="s">
        <v>239</v>
      </c>
      <c r="Q57" s="37" t="s">
        <v>239</v>
      </c>
      <c r="R57" s="37" t="s">
        <v>239</v>
      </c>
      <c r="S57" s="37"/>
      <c r="T57" s="37"/>
      <c r="U57" s="37"/>
      <c r="V57" s="37"/>
      <c r="W57" s="37" t="s">
        <v>239</v>
      </c>
      <c r="X57" s="37" t="s">
        <v>239</v>
      </c>
      <c r="Y57" s="37" t="s">
        <v>239</v>
      </c>
      <c r="Z57" s="37" t="s">
        <v>239</v>
      </c>
      <c r="AA57" s="37" t="s">
        <v>239</v>
      </c>
      <c r="AB57" s="37" t="s">
        <v>239</v>
      </c>
      <c r="AC57" s="37" t="s">
        <v>239</v>
      </c>
      <c r="AD57" s="36" t="s">
        <v>239</v>
      </c>
      <c r="AE57" s="22">
        <f>'[1]3 previsionale pdc'!$K$258/1000</f>
        <v>0</v>
      </c>
      <c r="AF57" s="29" t="s">
        <v>7</v>
      </c>
    </row>
    <row r="58" spans="2:32" s="13" customFormat="1" ht="29.25" customHeight="1">
      <c r="B58" s="29"/>
      <c r="C58" s="40" t="s">
        <v>1153</v>
      </c>
      <c r="D58" s="39"/>
      <c r="E58" s="39"/>
      <c r="F58" s="39"/>
      <c r="G58" s="39"/>
      <c r="H58" s="39"/>
      <c r="I58" s="38" t="s">
        <v>1152</v>
      </c>
      <c r="J58" s="37" t="s">
        <v>239</v>
      </c>
      <c r="K58" s="37" t="s">
        <v>239</v>
      </c>
      <c r="L58" s="37" t="s">
        <v>239</v>
      </c>
      <c r="M58" s="37" t="s">
        <v>239</v>
      </c>
      <c r="N58" s="37" t="s">
        <v>239</v>
      </c>
      <c r="O58" s="37" t="s">
        <v>239</v>
      </c>
      <c r="P58" s="37" t="s">
        <v>239</v>
      </c>
      <c r="Q58" s="37" t="s">
        <v>239</v>
      </c>
      <c r="R58" s="37" t="s">
        <v>239</v>
      </c>
      <c r="S58" s="37"/>
      <c r="T58" s="37"/>
      <c r="U58" s="37"/>
      <c r="V58" s="37"/>
      <c r="W58" s="37" t="s">
        <v>239</v>
      </c>
      <c r="X58" s="37" t="s">
        <v>239</v>
      </c>
      <c r="Y58" s="37" t="s">
        <v>239</v>
      </c>
      <c r="Z58" s="37" t="s">
        <v>239</v>
      </c>
      <c r="AA58" s="37" t="s">
        <v>239</v>
      </c>
      <c r="AB58" s="37" t="s">
        <v>239</v>
      </c>
      <c r="AC58" s="37" t="s">
        <v>239</v>
      </c>
      <c r="AD58" s="36" t="s">
        <v>239</v>
      </c>
      <c r="AE58" s="22">
        <f>'[1]3 previsionale pdc'!$K$260/1000</f>
        <v>16</v>
      </c>
      <c r="AF58" s="29" t="s">
        <v>7</v>
      </c>
    </row>
    <row r="59" spans="2:32" s="13" customFormat="1" ht="17.25" customHeight="1">
      <c r="B59" s="29"/>
      <c r="C59" s="85" t="s">
        <v>1151</v>
      </c>
      <c r="D59" s="84"/>
      <c r="E59" s="84"/>
      <c r="F59" s="84"/>
      <c r="G59" s="84"/>
      <c r="H59" s="84"/>
      <c r="I59" s="83" t="s">
        <v>1150</v>
      </c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1"/>
      <c r="AE59" s="41">
        <f>AE60+AE88+AE93+AE94</f>
        <v>70618.945999999996</v>
      </c>
      <c r="AF59" s="29" t="s">
        <v>7</v>
      </c>
    </row>
    <row r="60" spans="2:32" s="13" customFormat="1" ht="24" customHeight="1">
      <c r="B60" s="29"/>
      <c r="C60" s="80" t="s">
        <v>1149</v>
      </c>
      <c r="D60" s="79"/>
      <c r="E60" s="79"/>
      <c r="F60" s="79"/>
      <c r="G60" s="79"/>
      <c r="H60" s="79"/>
      <c r="I60" s="78" t="s">
        <v>1148</v>
      </c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6"/>
      <c r="AE60" s="22">
        <f>AE61+AE71+AE72</f>
        <v>67592</v>
      </c>
      <c r="AF60" s="29" t="s">
        <v>7</v>
      </c>
    </row>
    <row r="61" spans="2:32" s="13" customFormat="1" ht="27.75" customHeight="1">
      <c r="B61" s="29" t="s">
        <v>58</v>
      </c>
      <c r="C61" s="75" t="s">
        <v>1147</v>
      </c>
      <c r="D61" s="74"/>
      <c r="E61" s="74"/>
      <c r="F61" s="74"/>
      <c r="G61" s="74"/>
      <c r="H61" s="74"/>
      <c r="I61" s="73" t="s">
        <v>1146</v>
      </c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1"/>
      <c r="AE61" s="46">
        <f>SUM(AE62:AE70)</f>
        <v>65517</v>
      </c>
      <c r="AF61" s="29" t="s">
        <v>7</v>
      </c>
    </row>
    <row r="62" spans="2:32" s="13" customFormat="1">
      <c r="B62" s="29" t="s">
        <v>58</v>
      </c>
      <c r="C62" s="70" t="s">
        <v>1145</v>
      </c>
      <c r="D62" s="69"/>
      <c r="E62" s="69"/>
      <c r="F62" s="69"/>
      <c r="G62" s="69"/>
      <c r="H62" s="69"/>
      <c r="I62" s="68" t="s">
        <v>1144</v>
      </c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6"/>
      <c r="AE62" s="58">
        <f>'[1]3 previsionale pdc'!K72/1000</f>
        <v>56371</v>
      </c>
      <c r="AF62" s="29" t="s">
        <v>7</v>
      </c>
    </row>
    <row r="63" spans="2:32" s="13" customFormat="1">
      <c r="B63" s="29" t="s">
        <v>58</v>
      </c>
      <c r="C63" s="70" t="s">
        <v>1143</v>
      </c>
      <c r="D63" s="69"/>
      <c r="E63" s="69"/>
      <c r="F63" s="69"/>
      <c r="G63" s="69"/>
      <c r="H63" s="69"/>
      <c r="I63" s="68" t="s">
        <v>1142</v>
      </c>
      <c r="J63" s="67" t="s">
        <v>1141</v>
      </c>
      <c r="K63" s="67" t="s">
        <v>1141</v>
      </c>
      <c r="L63" s="67" t="s">
        <v>1141</v>
      </c>
      <c r="M63" s="67" t="s">
        <v>1141</v>
      </c>
      <c r="N63" s="67" t="s">
        <v>1141</v>
      </c>
      <c r="O63" s="67" t="s">
        <v>1141</v>
      </c>
      <c r="P63" s="67" t="s">
        <v>1141</v>
      </c>
      <c r="Q63" s="67" t="s">
        <v>1141</v>
      </c>
      <c r="R63" s="67" t="s">
        <v>1141</v>
      </c>
      <c r="S63" s="67"/>
      <c r="T63" s="67"/>
      <c r="U63" s="67"/>
      <c r="V63" s="67"/>
      <c r="W63" s="67" t="s">
        <v>1141</v>
      </c>
      <c r="X63" s="67" t="s">
        <v>1141</v>
      </c>
      <c r="Y63" s="67" t="s">
        <v>1141</v>
      </c>
      <c r="Z63" s="67" t="s">
        <v>1141</v>
      </c>
      <c r="AA63" s="67" t="s">
        <v>1141</v>
      </c>
      <c r="AB63" s="67" t="s">
        <v>1141</v>
      </c>
      <c r="AC63" s="67" t="s">
        <v>1141</v>
      </c>
      <c r="AD63" s="66" t="s">
        <v>1141</v>
      </c>
      <c r="AE63" s="58">
        <f>'[1]3 previsionale pdc'!K73/1000</f>
        <v>8633</v>
      </c>
      <c r="AF63" s="29" t="s">
        <v>7</v>
      </c>
    </row>
    <row r="64" spans="2:32" s="13" customFormat="1">
      <c r="B64" s="29" t="s">
        <v>58</v>
      </c>
      <c r="C64" s="70" t="s">
        <v>1140</v>
      </c>
      <c r="D64" s="69"/>
      <c r="E64" s="69"/>
      <c r="F64" s="69"/>
      <c r="G64" s="69"/>
      <c r="H64" s="69"/>
      <c r="I64" s="68" t="s">
        <v>1139</v>
      </c>
      <c r="J64" s="67" t="s">
        <v>1138</v>
      </c>
      <c r="K64" s="67" t="s">
        <v>1138</v>
      </c>
      <c r="L64" s="67" t="s">
        <v>1138</v>
      </c>
      <c r="M64" s="67" t="s">
        <v>1138</v>
      </c>
      <c r="N64" s="67" t="s">
        <v>1138</v>
      </c>
      <c r="O64" s="67" t="s">
        <v>1138</v>
      </c>
      <c r="P64" s="67" t="s">
        <v>1138</v>
      </c>
      <c r="Q64" s="67" t="s">
        <v>1138</v>
      </c>
      <c r="R64" s="67" t="s">
        <v>1138</v>
      </c>
      <c r="S64" s="67"/>
      <c r="T64" s="67"/>
      <c r="U64" s="67"/>
      <c r="V64" s="67"/>
      <c r="W64" s="67" t="s">
        <v>1138</v>
      </c>
      <c r="X64" s="67" t="s">
        <v>1138</v>
      </c>
      <c r="Y64" s="67" t="s">
        <v>1138</v>
      </c>
      <c r="Z64" s="67" t="s">
        <v>1138</v>
      </c>
      <c r="AA64" s="67" t="s">
        <v>1138</v>
      </c>
      <c r="AB64" s="67" t="s">
        <v>1138</v>
      </c>
      <c r="AC64" s="67" t="s">
        <v>1138</v>
      </c>
      <c r="AD64" s="66" t="s">
        <v>1138</v>
      </c>
      <c r="AE64" s="58">
        <f>'[1]3 previsionale pdc'!K74/1000</f>
        <v>0</v>
      </c>
      <c r="AF64" s="29" t="s">
        <v>7</v>
      </c>
    </row>
    <row r="65" spans="2:32" s="13" customFormat="1">
      <c r="B65" s="29" t="s">
        <v>58</v>
      </c>
      <c r="C65" s="70" t="s">
        <v>1137</v>
      </c>
      <c r="D65" s="69"/>
      <c r="E65" s="69"/>
      <c r="F65" s="69"/>
      <c r="G65" s="69"/>
      <c r="H65" s="69"/>
      <c r="I65" s="68" t="s">
        <v>1136</v>
      </c>
      <c r="J65" s="67" t="s">
        <v>1135</v>
      </c>
      <c r="K65" s="67" t="s">
        <v>1135</v>
      </c>
      <c r="L65" s="67" t="s">
        <v>1135</v>
      </c>
      <c r="M65" s="67" t="s">
        <v>1135</v>
      </c>
      <c r="N65" s="67" t="s">
        <v>1135</v>
      </c>
      <c r="O65" s="67" t="s">
        <v>1135</v>
      </c>
      <c r="P65" s="67" t="s">
        <v>1135</v>
      </c>
      <c r="Q65" s="67" t="s">
        <v>1135</v>
      </c>
      <c r="R65" s="67" t="s">
        <v>1135</v>
      </c>
      <c r="S65" s="67"/>
      <c r="T65" s="67"/>
      <c r="U65" s="67"/>
      <c r="V65" s="67"/>
      <c r="W65" s="67" t="s">
        <v>1135</v>
      </c>
      <c r="X65" s="67" t="s">
        <v>1135</v>
      </c>
      <c r="Y65" s="67" t="s">
        <v>1135</v>
      </c>
      <c r="Z65" s="67" t="s">
        <v>1135</v>
      </c>
      <c r="AA65" s="67" t="s">
        <v>1135</v>
      </c>
      <c r="AB65" s="67" t="s">
        <v>1135</v>
      </c>
      <c r="AC65" s="67" t="s">
        <v>1135</v>
      </c>
      <c r="AD65" s="66" t="s">
        <v>1135</v>
      </c>
      <c r="AE65" s="58">
        <f>('[1]3 previsionale pdc'!K75+'[1]3 previsionale pdc'!K76+'[1]3 previsionale pdc'!K77+'[1]3 previsionale pdc'!K78+'[1]3 previsionale pdc'!K79)/1000</f>
        <v>400</v>
      </c>
      <c r="AF65" s="29" t="s">
        <v>7</v>
      </c>
    </row>
    <row r="66" spans="2:32" s="13" customFormat="1">
      <c r="B66" s="29" t="s">
        <v>58</v>
      </c>
      <c r="C66" s="70" t="s">
        <v>1134</v>
      </c>
      <c r="D66" s="69"/>
      <c r="E66" s="69"/>
      <c r="F66" s="69"/>
      <c r="G66" s="69"/>
      <c r="H66" s="69"/>
      <c r="I66" s="68" t="s">
        <v>1133</v>
      </c>
      <c r="J66" s="67" t="s">
        <v>1132</v>
      </c>
      <c r="K66" s="67" t="s">
        <v>1132</v>
      </c>
      <c r="L66" s="67" t="s">
        <v>1132</v>
      </c>
      <c r="M66" s="67" t="s">
        <v>1132</v>
      </c>
      <c r="N66" s="67" t="s">
        <v>1132</v>
      </c>
      <c r="O66" s="67" t="s">
        <v>1132</v>
      </c>
      <c r="P66" s="67" t="s">
        <v>1132</v>
      </c>
      <c r="Q66" s="67" t="s">
        <v>1132</v>
      </c>
      <c r="R66" s="67" t="s">
        <v>1132</v>
      </c>
      <c r="S66" s="67"/>
      <c r="T66" s="67"/>
      <c r="U66" s="67"/>
      <c r="V66" s="67"/>
      <c r="W66" s="67" t="s">
        <v>1132</v>
      </c>
      <c r="X66" s="67" t="s">
        <v>1132</v>
      </c>
      <c r="Y66" s="67" t="s">
        <v>1132</v>
      </c>
      <c r="Z66" s="67" t="s">
        <v>1132</v>
      </c>
      <c r="AA66" s="67" t="s">
        <v>1132</v>
      </c>
      <c r="AB66" s="67" t="s">
        <v>1132</v>
      </c>
      <c r="AC66" s="67" t="s">
        <v>1132</v>
      </c>
      <c r="AD66" s="66" t="s">
        <v>1132</v>
      </c>
      <c r="AE66" s="58">
        <f>'[1]3 previsionale pdc'!K79/1000</f>
        <v>0</v>
      </c>
      <c r="AF66" s="29" t="s">
        <v>7</v>
      </c>
    </row>
    <row r="67" spans="2:32" s="13" customFormat="1">
      <c r="B67" s="29" t="s">
        <v>58</v>
      </c>
      <c r="C67" s="70" t="s">
        <v>1131</v>
      </c>
      <c r="D67" s="69"/>
      <c r="E67" s="69"/>
      <c r="F67" s="69"/>
      <c r="G67" s="69"/>
      <c r="H67" s="69"/>
      <c r="I67" s="68" t="s">
        <v>1130</v>
      </c>
      <c r="J67" s="67" t="s">
        <v>1129</v>
      </c>
      <c r="K67" s="67" t="s">
        <v>1129</v>
      </c>
      <c r="L67" s="67" t="s">
        <v>1129</v>
      </c>
      <c r="M67" s="67" t="s">
        <v>1129</v>
      </c>
      <c r="N67" s="67" t="s">
        <v>1129</v>
      </c>
      <c r="O67" s="67" t="s">
        <v>1129</v>
      </c>
      <c r="P67" s="67" t="s">
        <v>1129</v>
      </c>
      <c r="Q67" s="67" t="s">
        <v>1129</v>
      </c>
      <c r="R67" s="67" t="s">
        <v>1129</v>
      </c>
      <c r="S67" s="67"/>
      <c r="T67" s="67"/>
      <c r="U67" s="67"/>
      <c r="V67" s="67"/>
      <c r="W67" s="67" t="s">
        <v>1129</v>
      </c>
      <c r="X67" s="67" t="s">
        <v>1129</v>
      </c>
      <c r="Y67" s="67" t="s">
        <v>1129</v>
      </c>
      <c r="Z67" s="67" t="s">
        <v>1129</v>
      </c>
      <c r="AA67" s="67" t="s">
        <v>1129</v>
      </c>
      <c r="AB67" s="67" t="s">
        <v>1129</v>
      </c>
      <c r="AC67" s="67" t="s">
        <v>1129</v>
      </c>
      <c r="AD67" s="66" t="s">
        <v>1129</v>
      </c>
      <c r="AE67" s="58">
        <f>'[1]3 previsionale pdc'!K80/1000</f>
        <v>0</v>
      </c>
      <c r="AF67" s="29" t="s">
        <v>7</v>
      </c>
    </row>
    <row r="68" spans="2:32" s="13" customFormat="1">
      <c r="B68" s="29" t="s">
        <v>58</v>
      </c>
      <c r="C68" s="70" t="s">
        <v>1128</v>
      </c>
      <c r="D68" s="69"/>
      <c r="E68" s="69"/>
      <c r="F68" s="69"/>
      <c r="G68" s="69"/>
      <c r="H68" s="69"/>
      <c r="I68" s="68" t="s">
        <v>1127</v>
      </c>
      <c r="J68" s="67" t="s">
        <v>1126</v>
      </c>
      <c r="K68" s="67" t="s">
        <v>1126</v>
      </c>
      <c r="L68" s="67" t="s">
        <v>1126</v>
      </c>
      <c r="M68" s="67" t="s">
        <v>1126</v>
      </c>
      <c r="N68" s="67" t="s">
        <v>1126</v>
      </c>
      <c r="O68" s="67" t="s">
        <v>1126</v>
      </c>
      <c r="P68" s="67" t="s">
        <v>1126</v>
      </c>
      <c r="Q68" s="67" t="s">
        <v>1126</v>
      </c>
      <c r="R68" s="67" t="s">
        <v>1126</v>
      </c>
      <c r="S68" s="67"/>
      <c r="T68" s="67"/>
      <c r="U68" s="67"/>
      <c r="V68" s="67"/>
      <c r="W68" s="67" t="s">
        <v>1126</v>
      </c>
      <c r="X68" s="67" t="s">
        <v>1126</v>
      </c>
      <c r="Y68" s="67" t="s">
        <v>1126</v>
      </c>
      <c r="Z68" s="67" t="s">
        <v>1126</v>
      </c>
      <c r="AA68" s="67" t="s">
        <v>1126</v>
      </c>
      <c r="AB68" s="67" t="s">
        <v>1126</v>
      </c>
      <c r="AC68" s="67" t="s">
        <v>1126</v>
      </c>
      <c r="AD68" s="66" t="s">
        <v>1126</v>
      </c>
      <c r="AE68" s="58">
        <f>'[1]3 previsionale pdc'!K81/1000</f>
        <v>0</v>
      </c>
      <c r="AF68" s="29" t="s">
        <v>7</v>
      </c>
    </row>
    <row r="69" spans="2:32" s="13" customFormat="1">
      <c r="B69" s="29" t="s">
        <v>58</v>
      </c>
      <c r="C69" s="70" t="s">
        <v>1125</v>
      </c>
      <c r="D69" s="69"/>
      <c r="E69" s="69"/>
      <c r="F69" s="69"/>
      <c r="G69" s="69"/>
      <c r="H69" s="69"/>
      <c r="I69" s="68" t="s">
        <v>1124</v>
      </c>
      <c r="J69" s="67" t="s">
        <v>1123</v>
      </c>
      <c r="K69" s="67" t="s">
        <v>1123</v>
      </c>
      <c r="L69" s="67" t="s">
        <v>1123</v>
      </c>
      <c r="M69" s="67" t="s">
        <v>1123</v>
      </c>
      <c r="N69" s="67" t="s">
        <v>1123</v>
      </c>
      <c r="O69" s="67" t="s">
        <v>1123</v>
      </c>
      <c r="P69" s="67" t="s">
        <v>1123</v>
      </c>
      <c r="Q69" s="67" t="s">
        <v>1123</v>
      </c>
      <c r="R69" s="67" t="s">
        <v>1123</v>
      </c>
      <c r="S69" s="67"/>
      <c r="T69" s="67"/>
      <c r="U69" s="67"/>
      <c r="V69" s="67"/>
      <c r="W69" s="67" t="s">
        <v>1123</v>
      </c>
      <c r="X69" s="67" t="s">
        <v>1123</v>
      </c>
      <c r="Y69" s="67" t="s">
        <v>1123</v>
      </c>
      <c r="Z69" s="67" t="s">
        <v>1123</v>
      </c>
      <c r="AA69" s="67" t="s">
        <v>1123</v>
      </c>
      <c r="AB69" s="67" t="s">
        <v>1123</v>
      </c>
      <c r="AC69" s="67" t="s">
        <v>1123</v>
      </c>
      <c r="AD69" s="66" t="s">
        <v>1123</v>
      </c>
      <c r="AE69" s="58">
        <f>'[1]3 previsionale pdc'!K82/1000</f>
        <v>0</v>
      </c>
      <c r="AF69" s="29" t="s">
        <v>7</v>
      </c>
    </row>
    <row r="70" spans="2:32" s="13" customFormat="1">
      <c r="B70" s="29" t="s">
        <v>58</v>
      </c>
      <c r="C70" s="70" t="s">
        <v>1122</v>
      </c>
      <c r="D70" s="69"/>
      <c r="E70" s="69"/>
      <c r="F70" s="69"/>
      <c r="G70" s="69"/>
      <c r="H70" s="69"/>
      <c r="I70" s="68" t="s">
        <v>1121</v>
      </c>
      <c r="J70" s="67" t="s">
        <v>1120</v>
      </c>
      <c r="K70" s="67" t="s">
        <v>1120</v>
      </c>
      <c r="L70" s="67" t="s">
        <v>1120</v>
      </c>
      <c r="M70" s="67" t="s">
        <v>1120</v>
      </c>
      <c r="N70" s="67" t="s">
        <v>1120</v>
      </c>
      <c r="O70" s="67" t="s">
        <v>1120</v>
      </c>
      <c r="P70" s="67" t="s">
        <v>1120</v>
      </c>
      <c r="Q70" s="67" t="s">
        <v>1120</v>
      </c>
      <c r="R70" s="67" t="s">
        <v>1120</v>
      </c>
      <c r="S70" s="67"/>
      <c r="T70" s="67"/>
      <c r="U70" s="67"/>
      <c r="V70" s="67"/>
      <c r="W70" s="67" t="s">
        <v>1120</v>
      </c>
      <c r="X70" s="67" t="s">
        <v>1120</v>
      </c>
      <c r="Y70" s="67" t="s">
        <v>1120</v>
      </c>
      <c r="Z70" s="67" t="s">
        <v>1120</v>
      </c>
      <c r="AA70" s="67" t="s">
        <v>1120</v>
      </c>
      <c r="AB70" s="67" t="s">
        <v>1120</v>
      </c>
      <c r="AC70" s="67" t="s">
        <v>1120</v>
      </c>
      <c r="AD70" s="66" t="s">
        <v>1120</v>
      </c>
      <c r="AE70" s="58">
        <f>('[1]3 previsionale pdc'!K83+'[1]3 previsionale pdc'!K84+'[1]3 previsionale pdc'!K85+'[1]3 previsionale pdc'!K87+'[1]3 previsionale pdc'!K88+'[1]3 previsionale pdc'!K89+'[1]3 previsionale pdc'!K90+'[1]3 previsionale pdc'!K91)/1000</f>
        <v>113</v>
      </c>
      <c r="AF70" s="29" t="s">
        <v>7</v>
      </c>
    </row>
    <row r="71" spans="2:32" s="13" customFormat="1">
      <c r="B71" s="29"/>
      <c r="C71" s="75" t="s">
        <v>1119</v>
      </c>
      <c r="D71" s="74"/>
      <c r="E71" s="74"/>
      <c r="F71" s="74"/>
      <c r="G71" s="74"/>
      <c r="H71" s="74"/>
      <c r="I71" s="73" t="s">
        <v>1118</v>
      </c>
      <c r="J71" s="72" t="s">
        <v>1117</v>
      </c>
      <c r="K71" s="72" t="s">
        <v>1117</v>
      </c>
      <c r="L71" s="72" t="s">
        <v>1117</v>
      </c>
      <c r="M71" s="72" t="s">
        <v>1117</v>
      </c>
      <c r="N71" s="72" t="s">
        <v>1117</v>
      </c>
      <c r="O71" s="72" t="s">
        <v>1117</v>
      </c>
      <c r="P71" s="72" t="s">
        <v>1117</v>
      </c>
      <c r="Q71" s="72" t="s">
        <v>1117</v>
      </c>
      <c r="R71" s="72" t="s">
        <v>1117</v>
      </c>
      <c r="S71" s="72"/>
      <c r="T71" s="72"/>
      <c r="U71" s="72"/>
      <c r="V71" s="72"/>
      <c r="W71" s="72" t="s">
        <v>1117</v>
      </c>
      <c r="X71" s="72" t="s">
        <v>1117</v>
      </c>
      <c r="Y71" s="72" t="s">
        <v>1117</v>
      </c>
      <c r="Z71" s="72" t="s">
        <v>1117</v>
      </c>
      <c r="AA71" s="72" t="s">
        <v>1117</v>
      </c>
      <c r="AB71" s="72" t="s">
        <v>1117</v>
      </c>
      <c r="AC71" s="72" t="s">
        <v>1117</v>
      </c>
      <c r="AD71" s="71" t="s">
        <v>1117</v>
      </c>
      <c r="AE71" s="46">
        <f>'[1]3 previsionale pdc'!K92/1000</f>
        <v>0</v>
      </c>
      <c r="AF71" s="29" t="s">
        <v>7</v>
      </c>
    </row>
    <row r="72" spans="2:32" s="13" customFormat="1" ht="30" customHeight="1">
      <c r="B72" s="29"/>
      <c r="C72" s="75" t="s">
        <v>1116</v>
      </c>
      <c r="D72" s="74"/>
      <c r="E72" s="74"/>
      <c r="F72" s="74"/>
      <c r="G72" s="74"/>
      <c r="H72" s="74"/>
      <c r="I72" s="73" t="s">
        <v>1115</v>
      </c>
      <c r="J72" s="72" t="s">
        <v>1114</v>
      </c>
      <c r="K72" s="72" t="s">
        <v>1114</v>
      </c>
      <c r="L72" s="72" t="s">
        <v>1114</v>
      </c>
      <c r="M72" s="72" t="s">
        <v>1114</v>
      </c>
      <c r="N72" s="72" t="s">
        <v>1114</v>
      </c>
      <c r="O72" s="72" t="s">
        <v>1114</v>
      </c>
      <c r="P72" s="72" t="s">
        <v>1114</v>
      </c>
      <c r="Q72" s="72" t="s">
        <v>1114</v>
      </c>
      <c r="R72" s="72" t="s">
        <v>1114</v>
      </c>
      <c r="S72" s="72"/>
      <c r="T72" s="72"/>
      <c r="U72" s="72"/>
      <c r="V72" s="72"/>
      <c r="W72" s="72" t="s">
        <v>1114</v>
      </c>
      <c r="X72" s="72" t="s">
        <v>1114</v>
      </c>
      <c r="Y72" s="72" t="s">
        <v>1114</v>
      </c>
      <c r="Z72" s="72" t="s">
        <v>1114</v>
      </c>
      <c r="AA72" s="72" t="s">
        <v>1114</v>
      </c>
      <c r="AB72" s="72" t="s">
        <v>1114</v>
      </c>
      <c r="AC72" s="72" t="s">
        <v>1114</v>
      </c>
      <c r="AD72" s="71" t="s">
        <v>1114</v>
      </c>
      <c r="AE72" s="46">
        <f>SUM(AE73:AE87)</f>
        <v>2075</v>
      </c>
      <c r="AF72" s="29" t="s">
        <v>7</v>
      </c>
    </row>
    <row r="73" spans="2:32" s="13" customFormat="1">
      <c r="B73" s="29" t="s">
        <v>52</v>
      </c>
      <c r="C73" s="70" t="s">
        <v>1113</v>
      </c>
      <c r="D73" s="69"/>
      <c r="E73" s="69"/>
      <c r="F73" s="69"/>
      <c r="G73" s="69"/>
      <c r="H73" s="69"/>
      <c r="I73" s="68" t="s">
        <v>1112</v>
      </c>
      <c r="J73" s="67" t="s">
        <v>987</v>
      </c>
      <c r="K73" s="67" t="s">
        <v>987</v>
      </c>
      <c r="L73" s="67" t="s">
        <v>987</v>
      </c>
      <c r="M73" s="67" t="s">
        <v>987</v>
      </c>
      <c r="N73" s="67" t="s">
        <v>987</v>
      </c>
      <c r="O73" s="67" t="s">
        <v>987</v>
      </c>
      <c r="P73" s="67" t="s">
        <v>987</v>
      </c>
      <c r="Q73" s="67" t="s">
        <v>987</v>
      </c>
      <c r="R73" s="67" t="s">
        <v>987</v>
      </c>
      <c r="S73" s="67"/>
      <c r="T73" s="67"/>
      <c r="U73" s="67"/>
      <c r="V73" s="67"/>
      <c r="W73" s="67" t="s">
        <v>987</v>
      </c>
      <c r="X73" s="67" t="s">
        <v>987</v>
      </c>
      <c r="Y73" s="67" t="s">
        <v>987</v>
      </c>
      <c r="Z73" s="67" t="s">
        <v>987</v>
      </c>
      <c r="AA73" s="67" t="s">
        <v>987</v>
      </c>
      <c r="AB73" s="67" t="s">
        <v>987</v>
      </c>
      <c r="AC73" s="67" t="s">
        <v>987</v>
      </c>
      <c r="AD73" s="66" t="s">
        <v>987</v>
      </c>
      <c r="AE73" s="58">
        <f>('[1]3 previsionale pdc'!K97+'[1]3 previsionale pdc'!K101)/1000</f>
        <v>2026</v>
      </c>
      <c r="AF73" s="29" t="s">
        <v>7</v>
      </c>
    </row>
    <row r="74" spans="2:32" s="13" customFormat="1">
      <c r="B74" s="29" t="s">
        <v>52</v>
      </c>
      <c r="C74" s="70" t="s">
        <v>1111</v>
      </c>
      <c r="D74" s="69"/>
      <c r="E74" s="69"/>
      <c r="F74" s="69"/>
      <c r="G74" s="69"/>
      <c r="H74" s="69"/>
      <c r="I74" s="68" t="s">
        <v>1110</v>
      </c>
      <c r="J74" s="67" t="s">
        <v>1109</v>
      </c>
      <c r="K74" s="67" t="s">
        <v>1109</v>
      </c>
      <c r="L74" s="67" t="s">
        <v>1109</v>
      </c>
      <c r="M74" s="67" t="s">
        <v>1109</v>
      </c>
      <c r="N74" s="67" t="s">
        <v>1109</v>
      </c>
      <c r="O74" s="67" t="s">
        <v>1109</v>
      </c>
      <c r="P74" s="67" t="s">
        <v>1109</v>
      </c>
      <c r="Q74" s="67" t="s">
        <v>1109</v>
      </c>
      <c r="R74" s="67" t="s">
        <v>1109</v>
      </c>
      <c r="S74" s="67"/>
      <c r="T74" s="67"/>
      <c r="U74" s="67"/>
      <c r="V74" s="67"/>
      <c r="W74" s="67" t="s">
        <v>1109</v>
      </c>
      <c r="X74" s="67" t="s">
        <v>1109</v>
      </c>
      <c r="Y74" s="67" t="s">
        <v>1109</v>
      </c>
      <c r="Z74" s="67" t="s">
        <v>1109</v>
      </c>
      <c r="AA74" s="67" t="s">
        <v>1109</v>
      </c>
      <c r="AB74" s="67" t="s">
        <v>1109</v>
      </c>
      <c r="AC74" s="67" t="s">
        <v>1109</v>
      </c>
      <c r="AD74" s="66" t="s">
        <v>1109</v>
      </c>
      <c r="AE74" s="58">
        <f>('[1]3 previsionale pdc'!K98+'[1]3 previsionale pdc'!K102)/1000</f>
        <v>8</v>
      </c>
      <c r="AF74" s="29" t="s">
        <v>7</v>
      </c>
    </row>
    <row r="75" spans="2:32" s="13" customFormat="1">
      <c r="B75" s="29" t="s">
        <v>470</v>
      </c>
      <c r="C75" s="70" t="s">
        <v>1108</v>
      </c>
      <c r="D75" s="69"/>
      <c r="E75" s="69"/>
      <c r="F75" s="69"/>
      <c r="G75" s="69"/>
      <c r="H75" s="69"/>
      <c r="I75" s="68" t="s">
        <v>1107</v>
      </c>
      <c r="J75" s="67" t="s">
        <v>1106</v>
      </c>
      <c r="K75" s="67" t="s">
        <v>1106</v>
      </c>
      <c r="L75" s="67" t="s">
        <v>1106</v>
      </c>
      <c r="M75" s="67" t="s">
        <v>1106</v>
      </c>
      <c r="N75" s="67" t="s">
        <v>1106</v>
      </c>
      <c r="O75" s="67" t="s">
        <v>1106</v>
      </c>
      <c r="P75" s="67" t="s">
        <v>1106</v>
      </c>
      <c r="Q75" s="67" t="s">
        <v>1106</v>
      </c>
      <c r="R75" s="67" t="s">
        <v>1106</v>
      </c>
      <c r="S75" s="67"/>
      <c r="T75" s="67"/>
      <c r="U75" s="67"/>
      <c r="V75" s="67"/>
      <c r="W75" s="67" t="s">
        <v>1106</v>
      </c>
      <c r="X75" s="67" t="s">
        <v>1106</v>
      </c>
      <c r="Y75" s="67" t="s">
        <v>1106</v>
      </c>
      <c r="Z75" s="67" t="s">
        <v>1106</v>
      </c>
      <c r="AA75" s="67" t="s">
        <v>1106</v>
      </c>
      <c r="AB75" s="67" t="s">
        <v>1106</v>
      </c>
      <c r="AC75" s="67" t="s">
        <v>1106</v>
      </c>
      <c r="AD75" s="66" t="s">
        <v>1106</v>
      </c>
      <c r="AE75" s="58">
        <f>('[1]3 previsionale pdc'!K99+'[1]3 previsionale pdc'!K103)/1000</f>
        <v>0</v>
      </c>
      <c r="AF75" s="29" t="s">
        <v>7</v>
      </c>
    </row>
    <row r="76" spans="2:32" s="13" customFormat="1">
      <c r="B76" s="29" t="s">
        <v>52</v>
      </c>
      <c r="C76" s="70" t="s">
        <v>1105</v>
      </c>
      <c r="D76" s="69"/>
      <c r="E76" s="69"/>
      <c r="F76" s="69"/>
      <c r="G76" s="69"/>
      <c r="H76" s="69"/>
      <c r="I76" s="68" t="s">
        <v>1104</v>
      </c>
      <c r="J76" s="67" t="s">
        <v>1103</v>
      </c>
      <c r="K76" s="67" t="s">
        <v>1103</v>
      </c>
      <c r="L76" s="67" t="s">
        <v>1103</v>
      </c>
      <c r="M76" s="67" t="s">
        <v>1103</v>
      </c>
      <c r="N76" s="67" t="s">
        <v>1103</v>
      </c>
      <c r="O76" s="67" t="s">
        <v>1103</v>
      </c>
      <c r="P76" s="67" t="s">
        <v>1103</v>
      </c>
      <c r="Q76" s="67" t="s">
        <v>1103</v>
      </c>
      <c r="R76" s="67" t="s">
        <v>1103</v>
      </c>
      <c r="S76" s="67"/>
      <c r="T76" s="67"/>
      <c r="U76" s="67"/>
      <c r="V76" s="67"/>
      <c r="W76" s="67" t="s">
        <v>1103</v>
      </c>
      <c r="X76" s="67" t="s">
        <v>1103</v>
      </c>
      <c r="Y76" s="67" t="s">
        <v>1103</v>
      </c>
      <c r="Z76" s="67" t="s">
        <v>1103</v>
      </c>
      <c r="AA76" s="67" t="s">
        <v>1103</v>
      </c>
      <c r="AB76" s="67" t="s">
        <v>1103</v>
      </c>
      <c r="AC76" s="67" t="s">
        <v>1103</v>
      </c>
      <c r="AD76" s="66" t="s">
        <v>1103</v>
      </c>
      <c r="AE76" s="58">
        <f>('[1]3 previsionale pdc'!K100+'[1]3 previsionale pdc'!K104)/1000</f>
        <v>1</v>
      </c>
      <c r="AF76" s="29" t="s">
        <v>7</v>
      </c>
    </row>
    <row r="77" spans="2:32" s="13" customFormat="1">
      <c r="B77" s="29" t="s">
        <v>52</v>
      </c>
      <c r="C77" s="70" t="s">
        <v>1102</v>
      </c>
      <c r="D77" s="69"/>
      <c r="E77" s="69"/>
      <c r="F77" s="69"/>
      <c r="G77" s="69"/>
      <c r="H77" s="69"/>
      <c r="I77" s="68" t="s">
        <v>1101</v>
      </c>
      <c r="J77" s="67" t="s">
        <v>1100</v>
      </c>
      <c r="K77" s="67" t="s">
        <v>1100</v>
      </c>
      <c r="L77" s="67" t="s">
        <v>1100</v>
      </c>
      <c r="M77" s="67" t="s">
        <v>1100</v>
      </c>
      <c r="N77" s="67" t="s">
        <v>1100</v>
      </c>
      <c r="O77" s="67" t="s">
        <v>1100</v>
      </c>
      <c r="P77" s="67" t="s">
        <v>1100</v>
      </c>
      <c r="Q77" s="67" t="s">
        <v>1100</v>
      </c>
      <c r="R77" s="67" t="s">
        <v>1100</v>
      </c>
      <c r="S77" s="67"/>
      <c r="T77" s="67"/>
      <c r="U77" s="67"/>
      <c r="V77" s="67"/>
      <c r="W77" s="67" t="s">
        <v>1100</v>
      </c>
      <c r="X77" s="67" t="s">
        <v>1100</v>
      </c>
      <c r="Y77" s="67" t="s">
        <v>1100</v>
      </c>
      <c r="Z77" s="67" t="s">
        <v>1100</v>
      </c>
      <c r="AA77" s="67" t="s">
        <v>1100</v>
      </c>
      <c r="AB77" s="67" t="s">
        <v>1100</v>
      </c>
      <c r="AC77" s="67" t="s">
        <v>1100</v>
      </c>
      <c r="AD77" s="66" t="s">
        <v>1100</v>
      </c>
      <c r="AE77" s="58">
        <f>('[1]3 previsionale pdc'!K105+'[1]3 previsionale pdc'!K109)/1000</f>
        <v>0</v>
      </c>
      <c r="AF77" s="29" t="s">
        <v>7</v>
      </c>
    </row>
    <row r="78" spans="2:32" s="13" customFormat="1">
      <c r="B78" s="29" t="s">
        <v>52</v>
      </c>
      <c r="C78" s="70" t="s">
        <v>1099</v>
      </c>
      <c r="D78" s="69"/>
      <c r="E78" s="69"/>
      <c r="F78" s="69"/>
      <c r="G78" s="69"/>
      <c r="H78" s="69"/>
      <c r="I78" s="68" t="s">
        <v>1098</v>
      </c>
      <c r="J78" s="67" t="s">
        <v>1097</v>
      </c>
      <c r="K78" s="67" t="s">
        <v>1097</v>
      </c>
      <c r="L78" s="67" t="s">
        <v>1097</v>
      </c>
      <c r="M78" s="67" t="s">
        <v>1097</v>
      </c>
      <c r="N78" s="67" t="s">
        <v>1097</v>
      </c>
      <c r="O78" s="67" t="s">
        <v>1097</v>
      </c>
      <c r="P78" s="67" t="s">
        <v>1097</v>
      </c>
      <c r="Q78" s="67" t="s">
        <v>1097</v>
      </c>
      <c r="R78" s="67" t="s">
        <v>1097</v>
      </c>
      <c r="S78" s="67"/>
      <c r="T78" s="67"/>
      <c r="U78" s="67"/>
      <c r="V78" s="67"/>
      <c r="W78" s="67" t="s">
        <v>1097</v>
      </c>
      <c r="X78" s="67" t="s">
        <v>1097</v>
      </c>
      <c r="Y78" s="67" t="s">
        <v>1097</v>
      </c>
      <c r="Z78" s="67" t="s">
        <v>1097</v>
      </c>
      <c r="AA78" s="67" t="s">
        <v>1097</v>
      </c>
      <c r="AB78" s="67" t="s">
        <v>1097</v>
      </c>
      <c r="AC78" s="67" t="s">
        <v>1097</v>
      </c>
      <c r="AD78" s="66" t="s">
        <v>1097</v>
      </c>
      <c r="AE78" s="58">
        <f>('[1]3 previsionale pdc'!K106+'[1]3 previsionale pdc'!K110)/1000</f>
        <v>0</v>
      </c>
      <c r="AF78" s="29" t="s">
        <v>7</v>
      </c>
    </row>
    <row r="79" spans="2:32" s="13" customFormat="1">
      <c r="B79" s="29" t="s">
        <v>52</v>
      </c>
      <c r="C79" s="70" t="s">
        <v>1096</v>
      </c>
      <c r="D79" s="69"/>
      <c r="E79" s="69"/>
      <c r="F79" s="69"/>
      <c r="G79" s="69"/>
      <c r="H79" s="69"/>
      <c r="I79" s="68" t="s">
        <v>1095</v>
      </c>
      <c r="J79" s="67" t="s">
        <v>1094</v>
      </c>
      <c r="K79" s="67" t="s">
        <v>1094</v>
      </c>
      <c r="L79" s="67" t="s">
        <v>1094</v>
      </c>
      <c r="M79" s="67" t="s">
        <v>1094</v>
      </c>
      <c r="N79" s="67" t="s">
        <v>1094</v>
      </c>
      <c r="O79" s="67" t="s">
        <v>1094</v>
      </c>
      <c r="P79" s="67" t="s">
        <v>1094</v>
      </c>
      <c r="Q79" s="67" t="s">
        <v>1094</v>
      </c>
      <c r="R79" s="67" t="s">
        <v>1094</v>
      </c>
      <c r="S79" s="67"/>
      <c r="T79" s="67"/>
      <c r="U79" s="67"/>
      <c r="V79" s="67"/>
      <c r="W79" s="67" t="s">
        <v>1094</v>
      </c>
      <c r="X79" s="67" t="s">
        <v>1094</v>
      </c>
      <c r="Y79" s="67" t="s">
        <v>1094</v>
      </c>
      <c r="Z79" s="67" t="s">
        <v>1094</v>
      </c>
      <c r="AA79" s="67" t="s">
        <v>1094</v>
      </c>
      <c r="AB79" s="67" t="s">
        <v>1094</v>
      </c>
      <c r="AC79" s="67" t="s">
        <v>1094</v>
      </c>
      <c r="AD79" s="66" t="s">
        <v>1094</v>
      </c>
      <c r="AE79" s="58">
        <f>('[1]3 previsionale pdc'!K107+'[1]3 previsionale pdc'!K111)/1000</f>
        <v>0</v>
      </c>
      <c r="AF79" s="29" t="s">
        <v>7</v>
      </c>
    </row>
    <row r="80" spans="2:32" s="13" customFormat="1">
      <c r="B80" s="29" t="s">
        <v>52</v>
      </c>
      <c r="C80" s="70" t="s">
        <v>1093</v>
      </c>
      <c r="D80" s="69"/>
      <c r="E80" s="69"/>
      <c r="F80" s="69"/>
      <c r="G80" s="69"/>
      <c r="H80" s="69"/>
      <c r="I80" s="68" t="s">
        <v>1092</v>
      </c>
      <c r="J80" s="67" t="s">
        <v>1086</v>
      </c>
      <c r="K80" s="67" t="s">
        <v>1086</v>
      </c>
      <c r="L80" s="67" t="s">
        <v>1086</v>
      </c>
      <c r="M80" s="67" t="s">
        <v>1086</v>
      </c>
      <c r="N80" s="67" t="s">
        <v>1086</v>
      </c>
      <c r="O80" s="67" t="s">
        <v>1086</v>
      </c>
      <c r="P80" s="67" t="s">
        <v>1086</v>
      </c>
      <c r="Q80" s="67" t="s">
        <v>1086</v>
      </c>
      <c r="R80" s="67" t="s">
        <v>1086</v>
      </c>
      <c r="S80" s="67"/>
      <c r="T80" s="67"/>
      <c r="U80" s="67"/>
      <c r="V80" s="67"/>
      <c r="W80" s="67" t="s">
        <v>1086</v>
      </c>
      <c r="X80" s="67" t="s">
        <v>1086</v>
      </c>
      <c r="Y80" s="67" t="s">
        <v>1086</v>
      </c>
      <c r="Z80" s="67" t="s">
        <v>1086</v>
      </c>
      <c r="AA80" s="67" t="s">
        <v>1086</v>
      </c>
      <c r="AB80" s="67" t="s">
        <v>1086</v>
      </c>
      <c r="AC80" s="67" t="s">
        <v>1086</v>
      </c>
      <c r="AD80" s="66" t="s">
        <v>1086</v>
      </c>
      <c r="AE80" s="58">
        <f>('[1]3 previsionale pdc'!K108+'[1]3 previsionale pdc'!K112)/1000</f>
        <v>0</v>
      </c>
      <c r="AF80" s="29" t="s">
        <v>7</v>
      </c>
    </row>
    <row r="81" spans="2:32" s="13" customFormat="1">
      <c r="B81" s="29" t="s">
        <v>52</v>
      </c>
      <c r="C81" s="70" t="s">
        <v>1091</v>
      </c>
      <c r="D81" s="69"/>
      <c r="E81" s="69"/>
      <c r="F81" s="69"/>
      <c r="G81" s="69"/>
      <c r="H81" s="69"/>
      <c r="I81" s="68" t="s">
        <v>1090</v>
      </c>
      <c r="J81" s="67" t="s">
        <v>1089</v>
      </c>
      <c r="K81" s="67" t="s">
        <v>1089</v>
      </c>
      <c r="L81" s="67" t="s">
        <v>1089</v>
      </c>
      <c r="M81" s="67" t="s">
        <v>1089</v>
      </c>
      <c r="N81" s="67" t="s">
        <v>1089</v>
      </c>
      <c r="O81" s="67" t="s">
        <v>1089</v>
      </c>
      <c r="P81" s="67" t="s">
        <v>1089</v>
      </c>
      <c r="Q81" s="67" t="s">
        <v>1089</v>
      </c>
      <c r="R81" s="67" t="s">
        <v>1089</v>
      </c>
      <c r="S81" s="67"/>
      <c r="T81" s="67"/>
      <c r="U81" s="67"/>
      <c r="V81" s="67"/>
      <c r="W81" s="67" t="s">
        <v>1089</v>
      </c>
      <c r="X81" s="67" t="s">
        <v>1089</v>
      </c>
      <c r="Y81" s="67" t="s">
        <v>1089</v>
      </c>
      <c r="Z81" s="67" t="s">
        <v>1089</v>
      </c>
      <c r="AA81" s="67" t="s">
        <v>1089</v>
      </c>
      <c r="AB81" s="67" t="s">
        <v>1089</v>
      </c>
      <c r="AC81" s="67" t="s">
        <v>1089</v>
      </c>
      <c r="AD81" s="66" t="s">
        <v>1089</v>
      </c>
      <c r="AE81" s="58">
        <f>('[1]3 previsionale pdc'!K113+'[1]3 previsionale pdc'!K114+'[1]3 previsionale pdc'!K115+'[1]3 previsionale pdc'!K116)/1000</f>
        <v>0</v>
      </c>
      <c r="AF81" s="29" t="s">
        <v>7</v>
      </c>
    </row>
    <row r="82" spans="2:32" s="13" customFormat="1">
      <c r="B82" s="29" t="s">
        <v>52</v>
      </c>
      <c r="C82" s="70" t="s">
        <v>1088</v>
      </c>
      <c r="D82" s="69"/>
      <c r="E82" s="69"/>
      <c r="F82" s="69"/>
      <c r="G82" s="69"/>
      <c r="H82" s="69"/>
      <c r="I82" s="68" t="s">
        <v>1087</v>
      </c>
      <c r="J82" s="67" t="s">
        <v>1086</v>
      </c>
      <c r="K82" s="67" t="s">
        <v>1086</v>
      </c>
      <c r="L82" s="67" t="s">
        <v>1086</v>
      </c>
      <c r="M82" s="67" t="s">
        <v>1086</v>
      </c>
      <c r="N82" s="67" t="s">
        <v>1086</v>
      </c>
      <c r="O82" s="67" t="s">
        <v>1086</v>
      </c>
      <c r="P82" s="67" t="s">
        <v>1086</v>
      </c>
      <c r="Q82" s="67" t="s">
        <v>1086</v>
      </c>
      <c r="R82" s="67" t="s">
        <v>1086</v>
      </c>
      <c r="S82" s="67"/>
      <c r="T82" s="67"/>
      <c r="U82" s="67"/>
      <c r="V82" s="67"/>
      <c r="W82" s="67" t="s">
        <v>1086</v>
      </c>
      <c r="X82" s="67" t="s">
        <v>1086</v>
      </c>
      <c r="Y82" s="67" t="s">
        <v>1086</v>
      </c>
      <c r="Z82" s="67" t="s">
        <v>1086</v>
      </c>
      <c r="AA82" s="67" t="s">
        <v>1086</v>
      </c>
      <c r="AB82" s="67" t="s">
        <v>1086</v>
      </c>
      <c r="AC82" s="67" t="s">
        <v>1086</v>
      </c>
      <c r="AD82" s="66" t="s">
        <v>1086</v>
      </c>
      <c r="AE82" s="58">
        <f>('[1]3 previsionale pdc'!K118+'[1]3 previsionale pdc'!K119)/1000</f>
        <v>0</v>
      </c>
      <c r="AF82" s="29" t="s">
        <v>7</v>
      </c>
    </row>
    <row r="83" spans="2:32" s="13" customFormat="1">
      <c r="B83" s="29" t="s">
        <v>52</v>
      </c>
      <c r="C83" s="70" t="s">
        <v>1085</v>
      </c>
      <c r="D83" s="69"/>
      <c r="E83" s="69"/>
      <c r="F83" s="69"/>
      <c r="G83" s="69"/>
      <c r="H83" s="69"/>
      <c r="I83" s="68" t="s">
        <v>1084</v>
      </c>
      <c r="J83" s="67" t="s">
        <v>1081</v>
      </c>
      <c r="K83" s="67" t="s">
        <v>1081</v>
      </c>
      <c r="L83" s="67" t="s">
        <v>1081</v>
      </c>
      <c r="M83" s="67" t="s">
        <v>1081</v>
      </c>
      <c r="N83" s="67" t="s">
        <v>1081</v>
      </c>
      <c r="O83" s="67" t="s">
        <v>1081</v>
      </c>
      <c r="P83" s="67" t="s">
        <v>1081</v>
      </c>
      <c r="Q83" s="67" t="s">
        <v>1081</v>
      </c>
      <c r="R83" s="67" t="s">
        <v>1081</v>
      </c>
      <c r="S83" s="67"/>
      <c r="T83" s="67"/>
      <c r="U83" s="67"/>
      <c r="V83" s="67"/>
      <c r="W83" s="67" t="s">
        <v>1081</v>
      </c>
      <c r="X83" s="67" t="s">
        <v>1081</v>
      </c>
      <c r="Y83" s="67" t="s">
        <v>1081</v>
      </c>
      <c r="Z83" s="67" t="s">
        <v>1081</v>
      </c>
      <c r="AA83" s="67" t="s">
        <v>1081</v>
      </c>
      <c r="AB83" s="67" t="s">
        <v>1081</v>
      </c>
      <c r="AC83" s="67" t="s">
        <v>1081</v>
      </c>
      <c r="AD83" s="66" t="s">
        <v>1081</v>
      </c>
      <c r="AE83" s="58">
        <f>('[1]3 previsionale pdc'!K119+'[1]3 previsionale pdc'!K120)/1000</f>
        <v>0</v>
      </c>
      <c r="AF83" s="29" t="s">
        <v>7</v>
      </c>
    </row>
    <row r="84" spans="2:32" s="13" customFormat="1" ht="25.5" customHeight="1">
      <c r="B84" s="29" t="s">
        <v>470</v>
      </c>
      <c r="C84" s="70" t="s">
        <v>1083</v>
      </c>
      <c r="D84" s="69"/>
      <c r="E84" s="69"/>
      <c r="F84" s="69"/>
      <c r="G84" s="69"/>
      <c r="H84" s="69"/>
      <c r="I84" s="68" t="s">
        <v>1082</v>
      </c>
      <c r="J84" s="67" t="s">
        <v>1081</v>
      </c>
      <c r="K84" s="67" t="s">
        <v>1081</v>
      </c>
      <c r="L84" s="67" t="s">
        <v>1081</v>
      </c>
      <c r="M84" s="67" t="s">
        <v>1081</v>
      </c>
      <c r="N84" s="67" t="s">
        <v>1081</v>
      </c>
      <c r="O84" s="67" t="s">
        <v>1081</v>
      </c>
      <c r="P84" s="67" t="s">
        <v>1081</v>
      </c>
      <c r="Q84" s="67" t="s">
        <v>1081</v>
      </c>
      <c r="R84" s="67" t="s">
        <v>1081</v>
      </c>
      <c r="S84" s="67"/>
      <c r="T84" s="67"/>
      <c r="U84" s="67"/>
      <c r="V84" s="67"/>
      <c r="W84" s="67" t="s">
        <v>1081</v>
      </c>
      <c r="X84" s="67" t="s">
        <v>1081</v>
      </c>
      <c r="Y84" s="67" t="s">
        <v>1081</v>
      </c>
      <c r="Z84" s="67" t="s">
        <v>1081</v>
      </c>
      <c r="AA84" s="67" t="s">
        <v>1081</v>
      </c>
      <c r="AB84" s="67" t="s">
        <v>1081</v>
      </c>
      <c r="AC84" s="67" t="s">
        <v>1081</v>
      </c>
      <c r="AD84" s="66" t="s">
        <v>1081</v>
      </c>
      <c r="AE84" s="58">
        <f>'[1]3 previsionale pdc'!K122</f>
        <v>0</v>
      </c>
      <c r="AF84" s="29" t="s">
        <v>7</v>
      </c>
    </row>
    <row r="85" spans="2:32" s="13" customFormat="1">
      <c r="B85" s="29" t="s">
        <v>470</v>
      </c>
      <c r="C85" s="75" t="s">
        <v>1080</v>
      </c>
      <c r="D85" s="74"/>
      <c r="E85" s="74"/>
      <c r="F85" s="74"/>
      <c r="G85" s="74"/>
      <c r="H85" s="74"/>
      <c r="I85" s="73" t="s">
        <v>1079</v>
      </c>
      <c r="J85" s="72" t="s">
        <v>1078</v>
      </c>
      <c r="K85" s="72" t="s">
        <v>1078</v>
      </c>
      <c r="L85" s="72" t="s">
        <v>1078</v>
      </c>
      <c r="M85" s="72" t="s">
        <v>1078</v>
      </c>
      <c r="N85" s="72" t="s">
        <v>1078</v>
      </c>
      <c r="O85" s="72" t="s">
        <v>1078</v>
      </c>
      <c r="P85" s="72" t="s">
        <v>1078</v>
      </c>
      <c r="Q85" s="72" t="s">
        <v>1078</v>
      </c>
      <c r="R85" s="72" t="s">
        <v>1078</v>
      </c>
      <c r="S85" s="72"/>
      <c r="T85" s="72"/>
      <c r="U85" s="72"/>
      <c r="V85" s="72"/>
      <c r="W85" s="72" t="s">
        <v>1078</v>
      </c>
      <c r="X85" s="72" t="s">
        <v>1078</v>
      </c>
      <c r="Y85" s="72" t="s">
        <v>1078</v>
      </c>
      <c r="Z85" s="72" t="s">
        <v>1078</v>
      </c>
      <c r="AA85" s="72" t="s">
        <v>1078</v>
      </c>
      <c r="AB85" s="72" t="s">
        <v>1078</v>
      </c>
      <c r="AC85" s="72" t="s">
        <v>1078</v>
      </c>
      <c r="AD85" s="71" t="s">
        <v>1078</v>
      </c>
      <c r="AE85" s="52">
        <f>('[1]3 previsionale pdc'!K123+'[1]3 previsionale pdc'!K126)/1000</f>
        <v>0</v>
      </c>
      <c r="AF85" s="29" t="s">
        <v>7</v>
      </c>
    </row>
    <row r="86" spans="2:32" s="13" customFormat="1" ht="34.5" customHeight="1">
      <c r="B86" s="29" t="s">
        <v>470</v>
      </c>
      <c r="C86" s="75" t="s">
        <v>1077</v>
      </c>
      <c r="D86" s="74"/>
      <c r="E86" s="74"/>
      <c r="F86" s="74"/>
      <c r="G86" s="74"/>
      <c r="H86" s="74"/>
      <c r="I86" s="73" t="s">
        <v>1076</v>
      </c>
      <c r="J86" s="72" t="s">
        <v>1075</v>
      </c>
      <c r="K86" s="72" t="s">
        <v>1075</v>
      </c>
      <c r="L86" s="72" t="s">
        <v>1075</v>
      </c>
      <c r="M86" s="72" t="s">
        <v>1075</v>
      </c>
      <c r="N86" s="72" t="s">
        <v>1075</v>
      </c>
      <c r="O86" s="72" t="s">
        <v>1075</v>
      </c>
      <c r="P86" s="72" t="s">
        <v>1075</v>
      </c>
      <c r="Q86" s="72" t="s">
        <v>1075</v>
      </c>
      <c r="R86" s="72" t="s">
        <v>1075</v>
      </c>
      <c r="S86" s="72"/>
      <c r="T86" s="72"/>
      <c r="U86" s="72"/>
      <c r="V86" s="72"/>
      <c r="W86" s="72" t="s">
        <v>1075</v>
      </c>
      <c r="X86" s="72" t="s">
        <v>1075</v>
      </c>
      <c r="Y86" s="72" t="s">
        <v>1075</v>
      </c>
      <c r="Z86" s="72" t="s">
        <v>1075</v>
      </c>
      <c r="AA86" s="72" t="s">
        <v>1075</v>
      </c>
      <c r="AB86" s="72" t="s">
        <v>1075</v>
      </c>
      <c r="AC86" s="72" t="s">
        <v>1075</v>
      </c>
      <c r="AD86" s="71" t="s">
        <v>1075</v>
      </c>
      <c r="AE86" s="52">
        <f>('[1]3 previsionale pdc'!K124+'[1]3 previsionale pdc'!K127)/1000</f>
        <v>0</v>
      </c>
      <c r="AF86" s="29" t="s">
        <v>7</v>
      </c>
    </row>
    <row r="87" spans="2:32" s="13" customFormat="1">
      <c r="B87" s="29"/>
      <c r="C87" s="70" t="s">
        <v>1074</v>
      </c>
      <c r="D87" s="69"/>
      <c r="E87" s="69"/>
      <c r="F87" s="69"/>
      <c r="G87" s="69"/>
      <c r="H87" s="69"/>
      <c r="I87" s="68" t="s">
        <v>1073</v>
      </c>
      <c r="J87" s="67" t="s">
        <v>1072</v>
      </c>
      <c r="K87" s="67" t="s">
        <v>1072</v>
      </c>
      <c r="L87" s="67" t="s">
        <v>1072</v>
      </c>
      <c r="M87" s="67" t="s">
        <v>1072</v>
      </c>
      <c r="N87" s="67" t="s">
        <v>1072</v>
      </c>
      <c r="O87" s="67" t="s">
        <v>1072</v>
      </c>
      <c r="P87" s="67" t="s">
        <v>1072</v>
      </c>
      <c r="Q87" s="67" t="s">
        <v>1072</v>
      </c>
      <c r="R87" s="67" t="s">
        <v>1072</v>
      </c>
      <c r="S87" s="67"/>
      <c r="T87" s="67"/>
      <c r="U87" s="67"/>
      <c r="V87" s="67"/>
      <c r="W87" s="67" t="s">
        <v>1072</v>
      </c>
      <c r="X87" s="67" t="s">
        <v>1072</v>
      </c>
      <c r="Y87" s="67" t="s">
        <v>1072</v>
      </c>
      <c r="Z87" s="67" t="s">
        <v>1072</v>
      </c>
      <c r="AA87" s="67" t="s">
        <v>1072</v>
      </c>
      <c r="AB87" s="67" t="s">
        <v>1072</v>
      </c>
      <c r="AC87" s="67" t="s">
        <v>1072</v>
      </c>
      <c r="AD87" s="66" t="s">
        <v>1072</v>
      </c>
      <c r="AE87" s="58">
        <f>'[1]3 previsionale pdc'!K125/1000</f>
        <v>40</v>
      </c>
      <c r="AF87" s="29" t="s">
        <v>7</v>
      </c>
    </row>
    <row r="88" spans="2:32" s="13" customFormat="1" ht="27.75" customHeight="1">
      <c r="B88" s="29" t="s">
        <v>52</v>
      </c>
      <c r="C88" s="80" t="s">
        <v>1071</v>
      </c>
      <c r="D88" s="79"/>
      <c r="E88" s="79"/>
      <c r="F88" s="79"/>
      <c r="G88" s="79"/>
      <c r="H88" s="79"/>
      <c r="I88" s="78" t="s">
        <v>1070</v>
      </c>
      <c r="J88" s="77" t="s">
        <v>1069</v>
      </c>
      <c r="K88" s="77" t="s">
        <v>1069</v>
      </c>
      <c r="L88" s="77" t="s">
        <v>1069</v>
      </c>
      <c r="M88" s="77" t="s">
        <v>1069</v>
      </c>
      <c r="N88" s="77" t="s">
        <v>1069</v>
      </c>
      <c r="O88" s="77" t="s">
        <v>1069</v>
      </c>
      <c r="P88" s="77" t="s">
        <v>1069</v>
      </c>
      <c r="Q88" s="77" t="s">
        <v>1069</v>
      </c>
      <c r="R88" s="77" t="s">
        <v>1069</v>
      </c>
      <c r="S88" s="77"/>
      <c r="T88" s="77"/>
      <c r="U88" s="77"/>
      <c r="V88" s="77"/>
      <c r="W88" s="77" t="s">
        <v>1069</v>
      </c>
      <c r="X88" s="77" t="s">
        <v>1069</v>
      </c>
      <c r="Y88" s="77" t="s">
        <v>1069</v>
      </c>
      <c r="Z88" s="77" t="s">
        <v>1069</v>
      </c>
      <c r="AA88" s="77" t="s">
        <v>1069</v>
      </c>
      <c r="AB88" s="77" t="s">
        <v>1069</v>
      </c>
      <c r="AC88" s="77" t="s">
        <v>1069</v>
      </c>
      <c r="AD88" s="76" t="s">
        <v>1069</v>
      </c>
      <c r="AE88" s="22">
        <f>'[1]3 previsionale pdc'!K128/1000</f>
        <v>0</v>
      </c>
      <c r="AF88" s="29" t="s">
        <v>7</v>
      </c>
    </row>
    <row r="89" spans="2:32" s="13" customFormat="1">
      <c r="B89" s="29" t="s">
        <v>52</v>
      </c>
      <c r="C89" s="75" t="s">
        <v>1068</v>
      </c>
      <c r="D89" s="74"/>
      <c r="E89" s="74"/>
      <c r="F89" s="74"/>
      <c r="G89" s="74"/>
      <c r="H89" s="74"/>
      <c r="I89" s="73" t="s">
        <v>1067</v>
      </c>
      <c r="J89" s="72" t="s">
        <v>1066</v>
      </c>
      <c r="K89" s="72" t="s">
        <v>1066</v>
      </c>
      <c r="L89" s="72" t="s">
        <v>1066</v>
      </c>
      <c r="M89" s="72" t="s">
        <v>1066</v>
      </c>
      <c r="N89" s="72" t="s">
        <v>1066</v>
      </c>
      <c r="O89" s="72" t="s">
        <v>1066</v>
      </c>
      <c r="P89" s="72" t="s">
        <v>1066</v>
      </c>
      <c r="Q89" s="72" t="s">
        <v>1066</v>
      </c>
      <c r="R89" s="72" t="s">
        <v>1066</v>
      </c>
      <c r="S89" s="72"/>
      <c r="T89" s="72"/>
      <c r="U89" s="72"/>
      <c r="V89" s="72"/>
      <c r="W89" s="72" t="s">
        <v>1066</v>
      </c>
      <c r="X89" s="72" t="s">
        <v>1066</v>
      </c>
      <c r="Y89" s="72" t="s">
        <v>1066</v>
      </c>
      <c r="Z89" s="72" t="s">
        <v>1066</v>
      </c>
      <c r="AA89" s="72" t="s">
        <v>1066</v>
      </c>
      <c r="AB89" s="72" t="s">
        <v>1066</v>
      </c>
      <c r="AC89" s="72" t="s">
        <v>1066</v>
      </c>
      <c r="AD89" s="71" t="s">
        <v>1066</v>
      </c>
      <c r="AE89" s="52">
        <f>'[1]3 previsionale pdc'!K130/1000</f>
        <v>0</v>
      </c>
      <c r="AF89" s="29" t="s">
        <v>7</v>
      </c>
    </row>
    <row r="90" spans="2:32" s="13" customFormat="1">
      <c r="B90" s="29" t="s">
        <v>52</v>
      </c>
      <c r="C90" s="75" t="s">
        <v>1065</v>
      </c>
      <c r="D90" s="74"/>
      <c r="E90" s="74"/>
      <c r="F90" s="74"/>
      <c r="G90" s="74"/>
      <c r="H90" s="74"/>
      <c r="I90" s="73" t="s">
        <v>1064</v>
      </c>
      <c r="J90" s="72" t="s">
        <v>1063</v>
      </c>
      <c r="K90" s="72" t="s">
        <v>1063</v>
      </c>
      <c r="L90" s="72" t="s">
        <v>1063</v>
      </c>
      <c r="M90" s="72" t="s">
        <v>1063</v>
      </c>
      <c r="N90" s="72" t="s">
        <v>1063</v>
      </c>
      <c r="O90" s="72" t="s">
        <v>1063</v>
      </c>
      <c r="P90" s="72" t="s">
        <v>1063</v>
      </c>
      <c r="Q90" s="72" t="s">
        <v>1063</v>
      </c>
      <c r="R90" s="72" t="s">
        <v>1063</v>
      </c>
      <c r="S90" s="72"/>
      <c r="T90" s="72"/>
      <c r="U90" s="72"/>
      <c r="V90" s="72"/>
      <c r="W90" s="72" t="s">
        <v>1063</v>
      </c>
      <c r="X90" s="72" t="s">
        <v>1063</v>
      </c>
      <c r="Y90" s="72" t="s">
        <v>1063</v>
      </c>
      <c r="Z90" s="72" t="s">
        <v>1063</v>
      </c>
      <c r="AA90" s="72" t="s">
        <v>1063</v>
      </c>
      <c r="AB90" s="72" t="s">
        <v>1063</v>
      </c>
      <c r="AC90" s="72" t="s">
        <v>1063</v>
      </c>
      <c r="AD90" s="71" t="s">
        <v>1063</v>
      </c>
      <c r="AE90" s="52">
        <f>'[1]3 previsionale pdc'!K131/1000</f>
        <v>0</v>
      </c>
      <c r="AF90" s="29" t="s">
        <v>7</v>
      </c>
    </row>
    <row r="91" spans="2:32" s="13" customFormat="1">
      <c r="B91" s="29" t="s">
        <v>52</v>
      </c>
      <c r="C91" s="75" t="s">
        <v>1062</v>
      </c>
      <c r="D91" s="74"/>
      <c r="E91" s="74"/>
      <c r="F91" s="74"/>
      <c r="G91" s="74"/>
      <c r="H91" s="74"/>
      <c r="I91" s="73" t="s">
        <v>1061</v>
      </c>
      <c r="J91" s="72" t="s">
        <v>1060</v>
      </c>
      <c r="K91" s="72" t="s">
        <v>1060</v>
      </c>
      <c r="L91" s="72" t="s">
        <v>1060</v>
      </c>
      <c r="M91" s="72" t="s">
        <v>1060</v>
      </c>
      <c r="N91" s="72" t="s">
        <v>1060</v>
      </c>
      <c r="O91" s="72" t="s">
        <v>1060</v>
      </c>
      <c r="P91" s="72" t="s">
        <v>1060</v>
      </c>
      <c r="Q91" s="72" t="s">
        <v>1060</v>
      </c>
      <c r="R91" s="72" t="s">
        <v>1060</v>
      </c>
      <c r="S91" s="72"/>
      <c r="T91" s="72"/>
      <c r="U91" s="72"/>
      <c r="V91" s="72"/>
      <c r="W91" s="72" t="s">
        <v>1060</v>
      </c>
      <c r="X91" s="72" t="s">
        <v>1060</v>
      </c>
      <c r="Y91" s="72" t="s">
        <v>1060</v>
      </c>
      <c r="Z91" s="72" t="s">
        <v>1060</v>
      </c>
      <c r="AA91" s="72" t="s">
        <v>1060</v>
      </c>
      <c r="AB91" s="72" t="s">
        <v>1060</v>
      </c>
      <c r="AC91" s="72" t="s">
        <v>1060</v>
      </c>
      <c r="AD91" s="71" t="s">
        <v>1060</v>
      </c>
      <c r="AE91" s="52">
        <f>'[1]3 previsionale pdc'!K132/1000</f>
        <v>0</v>
      </c>
      <c r="AF91" s="29" t="s">
        <v>7</v>
      </c>
    </row>
    <row r="92" spans="2:32" s="13" customFormat="1" ht="27.75" customHeight="1">
      <c r="B92" s="29" t="s">
        <v>52</v>
      </c>
      <c r="C92" s="75" t="s">
        <v>1059</v>
      </c>
      <c r="D92" s="74"/>
      <c r="E92" s="74"/>
      <c r="F92" s="74"/>
      <c r="G92" s="74"/>
      <c r="H92" s="74"/>
      <c r="I92" s="73" t="s">
        <v>1058</v>
      </c>
      <c r="J92" s="72" t="s">
        <v>1057</v>
      </c>
      <c r="K92" s="72" t="s">
        <v>1057</v>
      </c>
      <c r="L92" s="72" t="s">
        <v>1057</v>
      </c>
      <c r="M92" s="72" t="s">
        <v>1057</v>
      </c>
      <c r="N92" s="72" t="s">
        <v>1057</v>
      </c>
      <c r="O92" s="72" t="s">
        <v>1057</v>
      </c>
      <c r="P92" s="72" t="s">
        <v>1057</v>
      </c>
      <c r="Q92" s="72" t="s">
        <v>1057</v>
      </c>
      <c r="R92" s="72" t="s">
        <v>1057</v>
      </c>
      <c r="S92" s="72"/>
      <c r="T92" s="72"/>
      <c r="U92" s="72"/>
      <c r="V92" s="72"/>
      <c r="W92" s="72" t="s">
        <v>1057</v>
      </c>
      <c r="X92" s="72" t="s">
        <v>1057</v>
      </c>
      <c r="Y92" s="72" t="s">
        <v>1057</v>
      </c>
      <c r="Z92" s="72" t="s">
        <v>1057</v>
      </c>
      <c r="AA92" s="72" t="s">
        <v>1057</v>
      </c>
      <c r="AB92" s="72" t="s">
        <v>1057</v>
      </c>
      <c r="AC92" s="72" t="s">
        <v>1057</v>
      </c>
      <c r="AD92" s="71" t="s">
        <v>1057</v>
      </c>
      <c r="AE92" s="52">
        <f>'[1]3 previsionale pdc'!K133/1000</f>
        <v>0</v>
      </c>
      <c r="AF92" s="29" t="s">
        <v>7</v>
      </c>
    </row>
    <row r="93" spans="2:32" s="13" customFormat="1">
      <c r="B93" s="29"/>
      <c r="C93" s="80" t="s">
        <v>1056</v>
      </c>
      <c r="D93" s="79"/>
      <c r="E93" s="79"/>
      <c r="F93" s="79"/>
      <c r="G93" s="79"/>
      <c r="H93" s="79"/>
      <c r="I93" s="78" t="s">
        <v>1055</v>
      </c>
      <c r="J93" s="77" t="s">
        <v>1054</v>
      </c>
      <c r="K93" s="77" t="s">
        <v>1054</v>
      </c>
      <c r="L93" s="77" t="s">
        <v>1054</v>
      </c>
      <c r="M93" s="77" t="s">
        <v>1054</v>
      </c>
      <c r="N93" s="77" t="s">
        <v>1054</v>
      </c>
      <c r="O93" s="77" t="s">
        <v>1054</v>
      </c>
      <c r="P93" s="77" t="s">
        <v>1054</v>
      </c>
      <c r="Q93" s="77" t="s">
        <v>1054</v>
      </c>
      <c r="R93" s="77" t="s">
        <v>1054</v>
      </c>
      <c r="S93" s="77"/>
      <c r="T93" s="77"/>
      <c r="U93" s="77"/>
      <c r="V93" s="77"/>
      <c r="W93" s="77" t="s">
        <v>1054</v>
      </c>
      <c r="X93" s="77" t="s">
        <v>1054</v>
      </c>
      <c r="Y93" s="77" t="s">
        <v>1054</v>
      </c>
      <c r="Z93" s="77" t="s">
        <v>1054</v>
      </c>
      <c r="AA93" s="77" t="s">
        <v>1054</v>
      </c>
      <c r="AB93" s="77" t="s">
        <v>1054</v>
      </c>
      <c r="AC93" s="77" t="s">
        <v>1054</v>
      </c>
      <c r="AD93" s="76" t="s">
        <v>1054</v>
      </c>
      <c r="AE93" s="22">
        <f>'[1]3 previsionale pdc'!K134/1000</f>
        <v>1195.0630000000001</v>
      </c>
      <c r="AF93" s="29" t="s">
        <v>7</v>
      </c>
    </row>
    <row r="94" spans="2:32" s="13" customFormat="1" ht="16.5" customHeight="1">
      <c r="B94" s="29"/>
      <c r="C94" s="80" t="s">
        <v>1053</v>
      </c>
      <c r="D94" s="79"/>
      <c r="E94" s="79"/>
      <c r="F94" s="79"/>
      <c r="G94" s="79"/>
      <c r="H94" s="79"/>
      <c r="I94" s="78" t="s">
        <v>1052</v>
      </c>
      <c r="J94" s="77" t="s">
        <v>1051</v>
      </c>
      <c r="K94" s="77" t="s">
        <v>1051</v>
      </c>
      <c r="L94" s="77" t="s">
        <v>1051</v>
      </c>
      <c r="M94" s="77" t="s">
        <v>1051</v>
      </c>
      <c r="N94" s="77" t="s">
        <v>1051</v>
      </c>
      <c r="O94" s="77" t="s">
        <v>1051</v>
      </c>
      <c r="P94" s="77" t="s">
        <v>1051</v>
      </c>
      <c r="Q94" s="77" t="s">
        <v>1051</v>
      </c>
      <c r="R94" s="77" t="s">
        <v>1051</v>
      </c>
      <c r="S94" s="77"/>
      <c r="T94" s="77"/>
      <c r="U94" s="77"/>
      <c r="V94" s="77"/>
      <c r="W94" s="77" t="s">
        <v>1051</v>
      </c>
      <c r="X94" s="77" t="s">
        <v>1051</v>
      </c>
      <c r="Y94" s="77" t="s">
        <v>1051</v>
      </c>
      <c r="Z94" s="77" t="s">
        <v>1051</v>
      </c>
      <c r="AA94" s="77" t="s">
        <v>1051</v>
      </c>
      <c r="AB94" s="77" t="s">
        <v>1051</v>
      </c>
      <c r="AC94" s="77" t="s">
        <v>1051</v>
      </c>
      <c r="AD94" s="76" t="s">
        <v>1051</v>
      </c>
      <c r="AE94" s="22">
        <f>SUM(AE95:AE101)</f>
        <v>1831.883</v>
      </c>
      <c r="AF94" s="29" t="s">
        <v>7</v>
      </c>
    </row>
    <row r="95" spans="2:32" s="13" customFormat="1">
      <c r="B95" s="29"/>
      <c r="C95" s="75" t="s">
        <v>1050</v>
      </c>
      <c r="D95" s="74"/>
      <c r="E95" s="74"/>
      <c r="F95" s="74"/>
      <c r="G95" s="74"/>
      <c r="H95" s="74"/>
      <c r="I95" s="73" t="s">
        <v>1049</v>
      </c>
      <c r="J95" s="72" t="s">
        <v>644</v>
      </c>
      <c r="K95" s="72" t="s">
        <v>644</v>
      </c>
      <c r="L95" s="72" t="s">
        <v>644</v>
      </c>
      <c r="M95" s="72" t="s">
        <v>644</v>
      </c>
      <c r="N95" s="72" t="s">
        <v>644</v>
      </c>
      <c r="O95" s="72" t="s">
        <v>644</v>
      </c>
      <c r="P95" s="72" t="s">
        <v>644</v>
      </c>
      <c r="Q95" s="72" t="s">
        <v>644</v>
      </c>
      <c r="R95" s="72" t="s">
        <v>644</v>
      </c>
      <c r="S95" s="72"/>
      <c r="T95" s="72"/>
      <c r="U95" s="72"/>
      <c r="V95" s="72"/>
      <c r="W95" s="72" t="s">
        <v>644</v>
      </c>
      <c r="X95" s="72" t="s">
        <v>644</v>
      </c>
      <c r="Y95" s="72" t="s">
        <v>644</v>
      </c>
      <c r="Z95" s="72" t="s">
        <v>644</v>
      </c>
      <c r="AA95" s="72" t="s">
        <v>644</v>
      </c>
      <c r="AB95" s="72" t="s">
        <v>644</v>
      </c>
      <c r="AC95" s="72" t="s">
        <v>644</v>
      </c>
      <c r="AD95" s="71" t="s">
        <v>644</v>
      </c>
      <c r="AE95" s="46">
        <f>'[1]3 previsionale pdc'!K148/1000</f>
        <v>220.92500000000001</v>
      </c>
      <c r="AF95" s="29" t="s">
        <v>7</v>
      </c>
    </row>
    <row r="96" spans="2:32" s="13" customFormat="1">
      <c r="B96" s="29"/>
      <c r="C96" s="75" t="s">
        <v>1048</v>
      </c>
      <c r="D96" s="74"/>
      <c r="E96" s="74"/>
      <c r="F96" s="74"/>
      <c r="G96" s="74"/>
      <c r="H96" s="74"/>
      <c r="I96" s="73" t="s">
        <v>1047</v>
      </c>
      <c r="J96" s="72" t="s">
        <v>641</v>
      </c>
      <c r="K96" s="72" t="s">
        <v>641</v>
      </c>
      <c r="L96" s="72" t="s">
        <v>641</v>
      </c>
      <c r="M96" s="72" t="s">
        <v>641</v>
      </c>
      <c r="N96" s="72" t="s">
        <v>641</v>
      </c>
      <c r="O96" s="72" t="s">
        <v>641</v>
      </c>
      <c r="P96" s="72" t="s">
        <v>641</v>
      </c>
      <c r="Q96" s="72" t="s">
        <v>641</v>
      </c>
      <c r="R96" s="72" t="s">
        <v>641</v>
      </c>
      <c r="S96" s="72"/>
      <c r="T96" s="72"/>
      <c r="U96" s="72"/>
      <c r="V96" s="72"/>
      <c r="W96" s="72" t="s">
        <v>641</v>
      </c>
      <c r="X96" s="72" t="s">
        <v>641</v>
      </c>
      <c r="Y96" s="72" t="s">
        <v>641</v>
      </c>
      <c r="Z96" s="72" t="s">
        <v>641</v>
      </c>
      <c r="AA96" s="72" t="s">
        <v>641</v>
      </c>
      <c r="AB96" s="72" t="s">
        <v>641</v>
      </c>
      <c r="AC96" s="72" t="s">
        <v>641</v>
      </c>
      <c r="AD96" s="71" t="s">
        <v>641</v>
      </c>
      <c r="AE96" s="46">
        <f>('[1]3 previsionale pdc'!K149+'[1]3 previsionale pdc'!K150+'[1]3 previsionale pdc'!K151)/1000</f>
        <v>819.95799999999997</v>
      </c>
      <c r="AF96" s="29" t="s">
        <v>7</v>
      </c>
    </row>
    <row r="97" spans="2:32" s="13" customFormat="1">
      <c r="B97" s="29"/>
      <c r="C97" s="75" t="s">
        <v>1046</v>
      </c>
      <c r="D97" s="74"/>
      <c r="E97" s="74"/>
      <c r="F97" s="74"/>
      <c r="G97" s="74"/>
      <c r="H97" s="74"/>
      <c r="I97" s="73" t="s">
        <v>1045</v>
      </c>
      <c r="J97" s="72" t="s">
        <v>638</v>
      </c>
      <c r="K97" s="72" t="s">
        <v>638</v>
      </c>
      <c r="L97" s="72" t="s">
        <v>638</v>
      </c>
      <c r="M97" s="72" t="s">
        <v>638</v>
      </c>
      <c r="N97" s="72" t="s">
        <v>638</v>
      </c>
      <c r="O97" s="72" t="s">
        <v>638</v>
      </c>
      <c r="P97" s="72" t="s">
        <v>638</v>
      </c>
      <c r="Q97" s="72" t="s">
        <v>638</v>
      </c>
      <c r="R97" s="72" t="s">
        <v>638</v>
      </c>
      <c r="S97" s="72"/>
      <c r="T97" s="72"/>
      <c r="U97" s="72"/>
      <c r="V97" s="72"/>
      <c r="W97" s="72" t="s">
        <v>638</v>
      </c>
      <c r="X97" s="72" t="s">
        <v>638</v>
      </c>
      <c r="Y97" s="72" t="s">
        <v>638</v>
      </c>
      <c r="Z97" s="72" t="s">
        <v>638</v>
      </c>
      <c r="AA97" s="72" t="s">
        <v>638</v>
      </c>
      <c r="AB97" s="72" t="s">
        <v>638</v>
      </c>
      <c r="AC97" s="72" t="s">
        <v>638</v>
      </c>
      <c r="AD97" s="71" t="s">
        <v>638</v>
      </c>
      <c r="AE97" s="46">
        <f>('[1]3 previsionale pdc'!K152+'[1]3 previsionale pdc'!K153)/1000</f>
        <v>0</v>
      </c>
      <c r="AF97" s="29" t="s">
        <v>7</v>
      </c>
    </row>
    <row r="98" spans="2:32" s="13" customFormat="1" ht="27" customHeight="1">
      <c r="B98" s="29"/>
      <c r="C98" s="75" t="s">
        <v>1044</v>
      </c>
      <c r="D98" s="74"/>
      <c r="E98" s="74"/>
      <c r="F98" s="74"/>
      <c r="G98" s="74"/>
      <c r="H98" s="74"/>
      <c r="I98" s="73" t="s">
        <v>1043</v>
      </c>
      <c r="J98" s="72" t="s">
        <v>635</v>
      </c>
      <c r="K98" s="72" t="s">
        <v>635</v>
      </c>
      <c r="L98" s="72" t="s">
        <v>635</v>
      </c>
      <c r="M98" s="72" t="s">
        <v>635</v>
      </c>
      <c r="N98" s="72" t="s">
        <v>635</v>
      </c>
      <c r="O98" s="72" t="s">
        <v>635</v>
      </c>
      <c r="P98" s="72" t="s">
        <v>635</v>
      </c>
      <c r="Q98" s="72" t="s">
        <v>635</v>
      </c>
      <c r="R98" s="72" t="s">
        <v>635</v>
      </c>
      <c r="S98" s="72"/>
      <c r="T98" s="72"/>
      <c r="U98" s="72"/>
      <c r="V98" s="72"/>
      <c r="W98" s="72" t="s">
        <v>635</v>
      </c>
      <c r="X98" s="72" t="s">
        <v>635</v>
      </c>
      <c r="Y98" s="72" t="s">
        <v>635</v>
      </c>
      <c r="Z98" s="72" t="s">
        <v>635</v>
      </c>
      <c r="AA98" s="72" t="s">
        <v>635</v>
      </c>
      <c r="AB98" s="72" t="s">
        <v>635</v>
      </c>
      <c r="AC98" s="72" t="s">
        <v>635</v>
      </c>
      <c r="AD98" s="71" t="s">
        <v>635</v>
      </c>
      <c r="AE98" s="46">
        <f>('[1]3 previsionale pdc'!K154+'[1]3 previsionale pdc'!K155)/1000</f>
        <v>14.15</v>
      </c>
      <c r="AF98" s="29" t="s">
        <v>7</v>
      </c>
    </row>
    <row r="99" spans="2:32" s="13" customFormat="1" ht="28.5" customHeight="1">
      <c r="B99" s="29" t="s">
        <v>58</v>
      </c>
      <c r="C99" s="75" t="s">
        <v>1042</v>
      </c>
      <c r="D99" s="74"/>
      <c r="E99" s="74"/>
      <c r="F99" s="74"/>
      <c r="G99" s="74"/>
      <c r="H99" s="74"/>
      <c r="I99" s="73" t="s">
        <v>1041</v>
      </c>
      <c r="J99" s="72" t="s">
        <v>632</v>
      </c>
      <c r="K99" s="72" t="s">
        <v>632</v>
      </c>
      <c r="L99" s="72" t="s">
        <v>632</v>
      </c>
      <c r="M99" s="72" t="s">
        <v>632</v>
      </c>
      <c r="N99" s="72" t="s">
        <v>632</v>
      </c>
      <c r="O99" s="72" t="s">
        <v>632</v>
      </c>
      <c r="P99" s="72" t="s">
        <v>632</v>
      </c>
      <c r="Q99" s="72" t="s">
        <v>632</v>
      </c>
      <c r="R99" s="72" t="s">
        <v>632</v>
      </c>
      <c r="S99" s="72"/>
      <c r="T99" s="72"/>
      <c r="U99" s="72"/>
      <c r="V99" s="72"/>
      <c r="W99" s="72" t="s">
        <v>632</v>
      </c>
      <c r="X99" s="72" t="s">
        <v>632</v>
      </c>
      <c r="Y99" s="72" t="s">
        <v>632</v>
      </c>
      <c r="Z99" s="72" t="s">
        <v>632</v>
      </c>
      <c r="AA99" s="72" t="s">
        <v>632</v>
      </c>
      <c r="AB99" s="72" t="s">
        <v>632</v>
      </c>
      <c r="AC99" s="72" t="s">
        <v>632</v>
      </c>
      <c r="AD99" s="71" t="s">
        <v>632</v>
      </c>
      <c r="AE99" s="46">
        <f>('[1]3 previsionale pdc'!K156+'[1]3 previsionale pdc'!K157+'[1]3 previsionale pdc'!K158+'[1]3 previsionale pdc'!K159)/1000</f>
        <v>776.55</v>
      </c>
      <c r="AF99" s="29" t="s">
        <v>7</v>
      </c>
    </row>
    <row r="100" spans="2:32" s="13" customFormat="1">
      <c r="B100" s="29"/>
      <c r="C100" s="75" t="s">
        <v>1040</v>
      </c>
      <c r="D100" s="74"/>
      <c r="E100" s="74"/>
      <c r="F100" s="74"/>
      <c r="G100" s="74"/>
      <c r="H100" s="74"/>
      <c r="I100" s="73" t="s">
        <v>1039</v>
      </c>
      <c r="J100" s="72" t="s">
        <v>629</v>
      </c>
      <c r="K100" s="72" t="s">
        <v>629</v>
      </c>
      <c r="L100" s="72" t="s">
        <v>629</v>
      </c>
      <c r="M100" s="72" t="s">
        <v>629</v>
      </c>
      <c r="N100" s="72" t="s">
        <v>629</v>
      </c>
      <c r="O100" s="72" t="s">
        <v>629</v>
      </c>
      <c r="P100" s="72" t="s">
        <v>629</v>
      </c>
      <c r="Q100" s="72" t="s">
        <v>629</v>
      </c>
      <c r="R100" s="72" t="s">
        <v>629</v>
      </c>
      <c r="S100" s="72"/>
      <c r="T100" s="72"/>
      <c r="U100" s="72"/>
      <c r="V100" s="72"/>
      <c r="W100" s="72" t="s">
        <v>629</v>
      </c>
      <c r="X100" s="72" t="s">
        <v>629</v>
      </c>
      <c r="Y100" s="72" t="s">
        <v>629</v>
      </c>
      <c r="Z100" s="72" t="s">
        <v>629</v>
      </c>
      <c r="AA100" s="72" t="s">
        <v>629</v>
      </c>
      <c r="AB100" s="72" t="s">
        <v>629</v>
      </c>
      <c r="AC100" s="72" t="s">
        <v>629</v>
      </c>
      <c r="AD100" s="71" t="s">
        <v>629</v>
      </c>
      <c r="AE100" s="46">
        <f>('[1]3 previsionale pdc'!K160+'[1]3 previsionale pdc'!K161)/1000</f>
        <v>0.3</v>
      </c>
      <c r="AF100" s="29" t="s">
        <v>7</v>
      </c>
    </row>
    <row r="101" spans="2:32" s="13" customFormat="1" ht="18" customHeight="1">
      <c r="B101" s="29" t="s">
        <v>58</v>
      </c>
      <c r="C101" s="75" t="s">
        <v>1038</v>
      </c>
      <c r="D101" s="74"/>
      <c r="E101" s="74"/>
      <c r="F101" s="74"/>
      <c r="G101" s="74"/>
      <c r="H101" s="74"/>
      <c r="I101" s="73" t="s">
        <v>1037</v>
      </c>
      <c r="J101" s="72" t="s">
        <v>626</v>
      </c>
      <c r="K101" s="72" t="s">
        <v>626</v>
      </c>
      <c r="L101" s="72" t="s">
        <v>626</v>
      </c>
      <c r="M101" s="72" t="s">
        <v>626</v>
      </c>
      <c r="N101" s="72" t="s">
        <v>626</v>
      </c>
      <c r="O101" s="72" t="s">
        <v>626</v>
      </c>
      <c r="P101" s="72" t="s">
        <v>626</v>
      </c>
      <c r="Q101" s="72" t="s">
        <v>626</v>
      </c>
      <c r="R101" s="72" t="s">
        <v>626</v>
      </c>
      <c r="S101" s="72"/>
      <c r="T101" s="72"/>
      <c r="U101" s="72"/>
      <c r="V101" s="72"/>
      <c r="W101" s="72" t="s">
        <v>626</v>
      </c>
      <c r="X101" s="72" t="s">
        <v>626</v>
      </c>
      <c r="Y101" s="72" t="s">
        <v>626</v>
      </c>
      <c r="Z101" s="72" t="s">
        <v>626</v>
      </c>
      <c r="AA101" s="72" t="s">
        <v>626</v>
      </c>
      <c r="AB101" s="72" t="s">
        <v>626</v>
      </c>
      <c r="AC101" s="72" t="s">
        <v>626</v>
      </c>
      <c r="AD101" s="71" t="s">
        <v>626</v>
      </c>
      <c r="AE101" s="46">
        <f>'[1]3 previsionale pdc'!K162/1000</f>
        <v>0</v>
      </c>
      <c r="AF101" s="29" t="s">
        <v>7</v>
      </c>
    </row>
    <row r="102" spans="2:32" s="13" customFormat="1">
      <c r="B102" s="42"/>
      <c r="C102" s="85" t="s">
        <v>1036</v>
      </c>
      <c r="D102" s="84"/>
      <c r="E102" s="84"/>
      <c r="F102" s="84"/>
      <c r="G102" s="84"/>
      <c r="H102" s="84"/>
      <c r="I102" s="83" t="s">
        <v>1035</v>
      </c>
      <c r="J102" s="82" t="s">
        <v>1034</v>
      </c>
      <c r="K102" s="82" t="s">
        <v>1034</v>
      </c>
      <c r="L102" s="82" t="s">
        <v>1034</v>
      </c>
      <c r="M102" s="82" t="s">
        <v>1034</v>
      </c>
      <c r="N102" s="82" t="s">
        <v>1034</v>
      </c>
      <c r="O102" s="82" t="s">
        <v>1034</v>
      </c>
      <c r="P102" s="82" t="s">
        <v>1034</v>
      </c>
      <c r="Q102" s="82" t="s">
        <v>1034</v>
      </c>
      <c r="R102" s="82" t="s">
        <v>1034</v>
      </c>
      <c r="S102" s="82"/>
      <c r="T102" s="82"/>
      <c r="U102" s="82"/>
      <c r="V102" s="82"/>
      <c r="W102" s="82" t="s">
        <v>1034</v>
      </c>
      <c r="X102" s="82" t="s">
        <v>1034</v>
      </c>
      <c r="Y102" s="82" t="s">
        <v>1034</v>
      </c>
      <c r="Z102" s="82" t="s">
        <v>1034</v>
      </c>
      <c r="AA102" s="82" t="s">
        <v>1034</v>
      </c>
      <c r="AB102" s="82" t="s">
        <v>1034</v>
      </c>
      <c r="AC102" s="82" t="s">
        <v>1034</v>
      </c>
      <c r="AD102" s="81" t="s">
        <v>1034</v>
      </c>
      <c r="AE102" s="41">
        <f>AE103+AE104+AE107+AE111+AE115</f>
        <v>448.80900000000003</v>
      </c>
      <c r="AF102" s="29" t="s">
        <v>7</v>
      </c>
    </row>
    <row r="103" spans="2:32" s="13" customFormat="1">
      <c r="B103" s="42"/>
      <c r="C103" s="80" t="s">
        <v>1033</v>
      </c>
      <c r="D103" s="79"/>
      <c r="E103" s="79"/>
      <c r="F103" s="79"/>
      <c r="G103" s="79"/>
      <c r="H103" s="79"/>
      <c r="I103" s="78" t="s">
        <v>1032</v>
      </c>
      <c r="J103" s="77" t="s">
        <v>1031</v>
      </c>
      <c r="K103" s="77" t="s">
        <v>1031</v>
      </c>
      <c r="L103" s="77" t="s">
        <v>1031</v>
      </c>
      <c r="M103" s="77" t="s">
        <v>1031</v>
      </c>
      <c r="N103" s="77" t="s">
        <v>1031</v>
      </c>
      <c r="O103" s="77" t="s">
        <v>1031</v>
      </c>
      <c r="P103" s="77" t="s">
        <v>1031</v>
      </c>
      <c r="Q103" s="77" t="s">
        <v>1031</v>
      </c>
      <c r="R103" s="77" t="s">
        <v>1031</v>
      </c>
      <c r="S103" s="77"/>
      <c r="T103" s="77"/>
      <c r="U103" s="77"/>
      <c r="V103" s="77"/>
      <c r="W103" s="77" t="s">
        <v>1031</v>
      </c>
      <c r="X103" s="77" t="s">
        <v>1031</v>
      </c>
      <c r="Y103" s="77" t="s">
        <v>1031</v>
      </c>
      <c r="Z103" s="77" t="s">
        <v>1031</v>
      </c>
      <c r="AA103" s="77" t="s">
        <v>1031</v>
      </c>
      <c r="AB103" s="77" t="s">
        <v>1031</v>
      </c>
      <c r="AC103" s="77" t="s">
        <v>1031</v>
      </c>
      <c r="AD103" s="76" t="s">
        <v>1031</v>
      </c>
      <c r="AE103" s="22">
        <f>'[1]3 previsionale pdc'!K189/1000</f>
        <v>105</v>
      </c>
      <c r="AF103" s="29" t="s">
        <v>7</v>
      </c>
    </row>
    <row r="104" spans="2:32" s="13" customFormat="1">
      <c r="B104" s="93"/>
      <c r="C104" s="80" t="s">
        <v>1030</v>
      </c>
      <c r="D104" s="79"/>
      <c r="E104" s="79"/>
      <c r="F104" s="79"/>
      <c r="G104" s="79"/>
      <c r="H104" s="79"/>
      <c r="I104" s="78" t="s">
        <v>1029</v>
      </c>
      <c r="J104" s="77" t="s">
        <v>1028</v>
      </c>
      <c r="K104" s="77" t="s">
        <v>1028</v>
      </c>
      <c r="L104" s="77" t="s">
        <v>1028</v>
      </c>
      <c r="M104" s="77" t="s">
        <v>1028</v>
      </c>
      <c r="N104" s="77" t="s">
        <v>1028</v>
      </c>
      <c r="O104" s="77" t="s">
        <v>1028</v>
      </c>
      <c r="P104" s="77" t="s">
        <v>1028</v>
      </c>
      <c r="Q104" s="77" t="s">
        <v>1028</v>
      </c>
      <c r="R104" s="77" t="s">
        <v>1028</v>
      </c>
      <c r="S104" s="77"/>
      <c r="T104" s="77"/>
      <c r="U104" s="77"/>
      <c r="V104" s="77"/>
      <c r="W104" s="77" t="s">
        <v>1028</v>
      </c>
      <c r="X104" s="77" t="s">
        <v>1028</v>
      </c>
      <c r="Y104" s="77" t="s">
        <v>1028</v>
      </c>
      <c r="Z104" s="77" t="s">
        <v>1028</v>
      </c>
      <c r="AA104" s="77" t="s">
        <v>1028</v>
      </c>
      <c r="AB104" s="77" t="s">
        <v>1028</v>
      </c>
      <c r="AC104" s="77" t="s">
        <v>1028</v>
      </c>
      <c r="AD104" s="76" t="s">
        <v>1028</v>
      </c>
      <c r="AE104" s="22">
        <f>SUM(AE105:AE106)</f>
        <v>0</v>
      </c>
      <c r="AF104" s="29" t="s">
        <v>7</v>
      </c>
    </row>
    <row r="105" spans="2:32" s="13" customFormat="1" ht="28.5" customHeight="1">
      <c r="B105" s="93"/>
      <c r="C105" s="75" t="s">
        <v>1027</v>
      </c>
      <c r="D105" s="74"/>
      <c r="E105" s="74"/>
      <c r="F105" s="74"/>
      <c r="G105" s="74"/>
      <c r="H105" s="74"/>
      <c r="I105" s="73" t="s">
        <v>1026</v>
      </c>
      <c r="J105" s="72" t="s">
        <v>1025</v>
      </c>
      <c r="K105" s="72" t="s">
        <v>1025</v>
      </c>
      <c r="L105" s="72" t="s">
        <v>1025</v>
      </c>
      <c r="M105" s="72" t="s">
        <v>1025</v>
      </c>
      <c r="N105" s="72" t="s">
        <v>1025</v>
      </c>
      <c r="O105" s="72" t="s">
        <v>1025</v>
      </c>
      <c r="P105" s="72" t="s">
        <v>1025</v>
      </c>
      <c r="Q105" s="72" t="s">
        <v>1025</v>
      </c>
      <c r="R105" s="72" t="s">
        <v>1025</v>
      </c>
      <c r="S105" s="72"/>
      <c r="T105" s="72"/>
      <c r="U105" s="72"/>
      <c r="V105" s="72"/>
      <c r="W105" s="72" t="s">
        <v>1025</v>
      </c>
      <c r="X105" s="72" t="s">
        <v>1025</v>
      </c>
      <c r="Y105" s="72" t="s">
        <v>1025</v>
      </c>
      <c r="Z105" s="72" t="s">
        <v>1025</v>
      </c>
      <c r="AA105" s="72" t="s">
        <v>1025</v>
      </c>
      <c r="AB105" s="72" t="s">
        <v>1025</v>
      </c>
      <c r="AC105" s="72" t="s">
        <v>1025</v>
      </c>
      <c r="AD105" s="71" t="s">
        <v>1025</v>
      </c>
      <c r="AE105" s="46">
        <f>'[1]3 previsionale pdc'!K204/1000</f>
        <v>0</v>
      </c>
      <c r="AF105" s="29" t="s">
        <v>7</v>
      </c>
    </row>
    <row r="106" spans="2:32" s="13" customFormat="1">
      <c r="B106" s="93"/>
      <c r="C106" s="75" t="s">
        <v>1024</v>
      </c>
      <c r="D106" s="74"/>
      <c r="E106" s="74"/>
      <c r="F106" s="74"/>
      <c r="G106" s="74"/>
      <c r="H106" s="74"/>
      <c r="I106" s="73" t="s">
        <v>1023</v>
      </c>
      <c r="J106" s="72" t="s">
        <v>1022</v>
      </c>
      <c r="K106" s="72" t="s">
        <v>1022</v>
      </c>
      <c r="L106" s="72" t="s">
        <v>1022</v>
      </c>
      <c r="M106" s="72" t="s">
        <v>1022</v>
      </c>
      <c r="N106" s="72" t="s">
        <v>1022</v>
      </c>
      <c r="O106" s="72" t="s">
        <v>1022</v>
      </c>
      <c r="P106" s="72" t="s">
        <v>1022</v>
      </c>
      <c r="Q106" s="72" t="s">
        <v>1022</v>
      </c>
      <c r="R106" s="72" t="s">
        <v>1022</v>
      </c>
      <c r="S106" s="72"/>
      <c r="T106" s="72"/>
      <c r="U106" s="72"/>
      <c r="V106" s="72"/>
      <c r="W106" s="72" t="s">
        <v>1022</v>
      </c>
      <c r="X106" s="72" t="s">
        <v>1022</v>
      </c>
      <c r="Y106" s="72" t="s">
        <v>1022</v>
      </c>
      <c r="Z106" s="72" t="s">
        <v>1022</v>
      </c>
      <c r="AA106" s="72" t="s">
        <v>1022</v>
      </c>
      <c r="AB106" s="72" t="s">
        <v>1022</v>
      </c>
      <c r="AC106" s="72" t="s">
        <v>1022</v>
      </c>
      <c r="AD106" s="71" t="s">
        <v>1022</v>
      </c>
      <c r="AE106" s="46">
        <f>'[1]3 previsionale pdc'!K205/1000</f>
        <v>0</v>
      </c>
      <c r="AF106" s="29" t="s">
        <v>7</v>
      </c>
    </row>
    <row r="107" spans="2:32" s="13" customFormat="1">
      <c r="B107" s="92" t="s">
        <v>58</v>
      </c>
      <c r="C107" s="80" t="s">
        <v>1021</v>
      </c>
      <c r="D107" s="79"/>
      <c r="E107" s="79"/>
      <c r="F107" s="79"/>
      <c r="G107" s="79"/>
      <c r="H107" s="79"/>
      <c r="I107" s="78" t="s">
        <v>1020</v>
      </c>
      <c r="J107" s="77" t="s">
        <v>1019</v>
      </c>
      <c r="K107" s="77" t="s">
        <v>1019</v>
      </c>
      <c r="L107" s="77" t="s">
        <v>1019</v>
      </c>
      <c r="M107" s="77" t="s">
        <v>1019</v>
      </c>
      <c r="N107" s="77" t="s">
        <v>1019</v>
      </c>
      <c r="O107" s="77" t="s">
        <v>1019</v>
      </c>
      <c r="P107" s="77" t="s">
        <v>1019</v>
      </c>
      <c r="Q107" s="77" t="s">
        <v>1019</v>
      </c>
      <c r="R107" s="77" t="s">
        <v>1019</v>
      </c>
      <c r="S107" s="77"/>
      <c r="T107" s="77"/>
      <c r="U107" s="77"/>
      <c r="V107" s="77"/>
      <c r="W107" s="77" t="s">
        <v>1019</v>
      </c>
      <c r="X107" s="77" t="s">
        <v>1019</v>
      </c>
      <c r="Y107" s="77" t="s">
        <v>1019</v>
      </c>
      <c r="Z107" s="77" t="s">
        <v>1019</v>
      </c>
      <c r="AA107" s="77" t="s">
        <v>1019</v>
      </c>
      <c r="AB107" s="77" t="s">
        <v>1019</v>
      </c>
      <c r="AC107" s="77" t="s">
        <v>1019</v>
      </c>
      <c r="AD107" s="76" t="s">
        <v>1019</v>
      </c>
      <c r="AE107" s="22">
        <f>SUM(AE108:AE110)</f>
        <v>7</v>
      </c>
      <c r="AF107" s="29" t="s">
        <v>7</v>
      </c>
    </row>
    <row r="108" spans="2:32" s="13" customFormat="1" ht="28.5" customHeight="1">
      <c r="B108" s="29" t="s">
        <v>58</v>
      </c>
      <c r="C108" s="75" t="s">
        <v>1018</v>
      </c>
      <c r="D108" s="74"/>
      <c r="E108" s="74"/>
      <c r="F108" s="74"/>
      <c r="G108" s="74"/>
      <c r="H108" s="74"/>
      <c r="I108" s="73" t="s">
        <v>1017</v>
      </c>
      <c r="J108" s="72" t="s">
        <v>1016</v>
      </c>
      <c r="K108" s="72" t="s">
        <v>1016</v>
      </c>
      <c r="L108" s="72" t="s">
        <v>1016</v>
      </c>
      <c r="M108" s="72" t="s">
        <v>1016</v>
      </c>
      <c r="N108" s="72" t="s">
        <v>1016</v>
      </c>
      <c r="O108" s="72" t="s">
        <v>1016</v>
      </c>
      <c r="P108" s="72" t="s">
        <v>1016</v>
      </c>
      <c r="Q108" s="72" t="s">
        <v>1016</v>
      </c>
      <c r="R108" s="72" t="s">
        <v>1016</v>
      </c>
      <c r="S108" s="72"/>
      <c r="T108" s="72"/>
      <c r="U108" s="72"/>
      <c r="V108" s="72"/>
      <c r="W108" s="72" t="s">
        <v>1016</v>
      </c>
      <c r="X108" s="72" t="s">
        <v>1016</v>
      </c>
      <c r="Y108" s="72" t="s">
        <v>1016</v>
      </c>
      <c r="Z108" s="72" t="s">
        <v>1016</v>
      </c>
      <c r="AA108" s="72" t="s">
        <v>1016</v>
      </c>
      <c r="AB108" s="72" t="s">
        <v>1016</v>
      </c>
      <c r="AC108" s="72" t="s">
        <v>1016</v>
      </c>
      <c r="AD108" s="71" t="s">
        <v>1016</v>
      </c>
      <c r="AE108" s="46">
        <f>'[1]3 previsionale pdc'!K196/1000</f>
        <v>0</v>
      </c>
      <c r="AF108" s="29" t="s">
        <v>7</v>
      </c>
    </row>
    <row r="109" spans="2:32" s="13" customFormat="1">
      <c r="B109" s="29" t="s">
        <v>58</v>
      </c>
      <c r="C109" s="75" t="s">
        <v>1015</v>
      </c>
      <c r="D109" s="74"/>
      <c r="E109" s="74"/>
      <c r="F109" s="74"/>
      <c r="G109" s="74"/>
      <c r="H109" s="74"/>
      <c r="I109" s="73" t="s">
        <v>1014</v>
      </c>
      <c r="J109" s="72" t="s">
        <v>1013</v>
      </c>
      <c r="K109" s="72" t="s">
        <v>1013</v>
      </c>
      <c r="L109" s="72" t="s">
        <v>1013</v>
      </c>
      <c r="M109" s="72" t="s">
        <v>1013</v>
      </c>
      <c r="N109" s="72" t="s">
        <v>1013</v>
      </c>
      <c r="O109" s="72" t="s">
        <v>1013</v>
      </c>
      <c r="P109" s="72" t="s">
        <v>1013</v>
      </c>
      <c r="Q109" s="72" t="s">
        <v>1013</v>
      </c>
      <c r="R109" s="72" t="s">
        <v>1013</v>
      </c>
      <c r="S109" s="72"/>
      <c r="T109" s="72"/>
      <c r="U109" s="72"/>
      <c r="V109" s="72"/>
      <c r="W109" s="72" t="s">
        <v>1013</v>
      </c>
      <c r="X109" s="72" t="s">
        <v>1013</v>
      </c>
      <c r="Y109" s="72" t="s">
        <v>1013</v>
      </c>
      <c r="Z109" s="72" t="s">
        <v>1013</v>
      </c>
      <c r="AA109" s="72" t="s">
        <v>1013</v>
      </c>
      <c r="AB109" s="72" t="s">
        <v>1013</v>
      </c>
      <c r="AC109" s="72" t="s">
        <v>1013</v>
      </c>
      <c r="AD109" s="71" t="s">
        <v>1013</v>
      </c>
      <c r="AE109" s="46">
        <f>'[1]3 previsionale pdc'!K197/1000</f>
        <v>0</v>
      </c>
      <c r="AF109" s="29" t="s">
        <v>7</v>
      </c>
    </row>
    <row r="110" spans="2:32" s="13" customFormat="1">
      <c r="B110" s="29" t="s">
        <v>58</v>
      </c>
      <c r="C110" s="75" t="s">
        <v>1012</v>
      </c>
      <c r="D110" s="74"/>
      <c r="E110" s="74"/>
      <c r="F110" s="74"/>
      <c r="G110" s="74"/>
      <c r="H110" s="74"/>
      <c r="I110" s="73" t="s">
        <v>1011</v>
      </c>
      <c r="J110" s="72" t="s">
        <v>1010</v>
      </c>
      <c r="K110" s="72" t="s">
        <v>1010</v>
      </c>
      <c r="L110" s="72" t="s">
        <v>1010</v>
      </c>
      <c r="M110" s="72" t="s">
        <v>1010</v>
      </c>
      <c r="N110" s="72" t="s">
        <v>1010</v>
      </c>
      <c r="O110" s="72" t="s">
        <v>1010</v>
      </c>
      <c r="P110" s="72" t="s">
        <v>1010</v>
      </c>
      <c r="Q110" s="72" t="s">
        <v>1010</v>
      </c>
      <c r="R110" s="72" t="s">
        <v>1010</v>
      </c>
      <c r="S110" s="72"/>
      <c r="T110" s="72"/>
      <c r="U110" s="72"/>
      <c r="V110" s="72"/>
      <c r="W110" s="72" t="s">
        <v>1010</v>
      </c>
      <c r="X110" s="72" t="s">
        <v>1010</v>
      </c>
      <c r="Y110" s="72" t="s">
        <v>1010</v>
      </c>
      <c r="Z110" s="72" t="s">
        <v>1010</v>
      </c>
      <c r="AA110" s="72" t="s">
        <v>1010</v>
      </c>
      <c r="AB110" s="72" t="s">
        <v>1010</v>
      </c>
      <c r="AC110" s="72" t="s">
        <v>1010</v>
      </c>
      <c r="AD110" s="71" t="s">
        <v>1010</v>
      </c>
      <c r="AE110" s="46">
        <f>'[1]3 previsionale pdc'!K198/1000</f>
        <v>7</v>
      </c>
      <c r="AF110" s="29" t="s">
        <v>7</v>
      </c>
    </row>
    <row r="111" spans="2:32" s="13" customFormat="1">
      <c r="B111" s="29"/>
      <c r="C111" s="80" t="s">
        <v>1009</v>
      </c>
      <c r="D111" s="79"/>
      <c r="E111" s="79"/>
      <c r="F111" s="79"/>
      <c r="G111" s="79"/>
      <c r="H111" s="79"/>
      <c r="I111" s="78" t="s">
        <v>1008</v>
      </c>
      <c r="J111" s="77" t="s">
        <v>1007</v>
      </c>
      <c r="K111" s="77" t="s">
        <v>1007</v>
      </c>
      <c r="L111" s="77" t="s">
        <v>1007</v>
      </c>
      <c r="M111" s="77" t="s">
        <v>1007</v>
      </c>
      <c r="N111" s="77" t="s">
        <v>1007</v>
      </c>
      <c r="O111" s="77" t="s">
        <v>1007</v>
      </c>
      <c r="P111" s="77" t="s">
        <v>1007</v>
      </c>
      <c r="Q111" s="77" t="s">
        <v>1007</v>
      </c>
      <c r="R111" s="77" t="s">
        <v>1007</v>
      </c>
      <c r="S111" s="77"/>
      <c r="T111" s="77"/>
      <c r="U111" s="77"/>
      <c r="V111" s="77"/>
      <c r="W111" s="77" t="s">
        <v>1007</v>
      </c>
      <c r="X111" s="77" t="s">
        <v>1007</v>
      </c>
      <c r="Y111" s="77" t="s">
        <v>1007</v>
      </c>
      <c r="Z111" s="77" t="s">
        <v>1007</v>
      </c>
      <c r="AA111" s="77" t="s">
        <v>1007</v>
      </c>
      <c r="AB111" s="77" t="s">
        <v>1007</v>
      </c>
      <c r="AC111" s="77" t="s">
        <v>1007</v>
      </c>
      <c r="AD111" s="76" t="s">
        <v>1007</v>
      </c>
      <c r="AE111" s="22">
        <f>SUM(AE112:AE114)</f>
        <v>2</v>
      </c>
      <c r="AF111" s="29" t="s">
        <v>7</v>
      </c>
    </row>
    <row r="112" spans="2:32" s="13" customFormat="1" ht="27.75" customHeight="1">
      <c r="B112" s="29"/>
      <c r="C112" s="75" t="s">
        <v>1006</v>
      </c>
      <c r="D112" s="74"/>
      <c r="E112" s="74"/>
      <c r="F112" s="74"/>
      <c r="G112" s="74"/>
      <c r="H112" s="74"/>
      <c r="I112" s="73" t="s">
        <v>1005</v>
      </c>
      <c r="J112" s="72" t="s">
        <v>1004</v>
      </c>
      <c r="K112" s="72" t="s">
        <v>1004</v>
      </c>
      <c r="L112" s="72" t="s">
        <v>1004</v>
      </c>
      <c r="M112" s="72" t="s">
        <v>1004</v>
      </c>
      <c r="N112" s="72" t="s">
        <v>1004</v>
      </c>
      <c r="O112" s="72" t="s">
        <v>1004</v>
      </c>
      <c r="P112" s="72" t="s">
        <v>1004</v>
      </c>
      <c r="Q112" s="72" t="s">
        <v>1004</v>
      </c>
      <c r="R112" s="72" t="s">
        <v>1004</v>
      </c>
      <c r="S112" s="72"/>
      <c r="T112" s="72"/>
      <c r="U112" s="72"/>
      <c r="V112" s="72"/>
      <c r="W112" s="72" t="s">
        <v>1004</v>
      </c>
      <c r="X112" s="72" t="s">
        <v>1004</v>
      </c>
      <c r="Y112" s="72" t="s">
        <v>1004</v>
      </c>
      <c r="Z112" s="72" t="s">
        <v>1004</v>
      </c>
      <c r="AA112" s="72" t="s">
        <v>1004</v>
      </c>
      <c r="AB112" s="72" t="s">
        <v>1004</v>
      </c>
      <c r="AC112" s="72" t="s">
        <v>1004</v>
      </c>
      <c r="AD112" s="71" t="s">
        <v>1004</v>
      </c>
      <c r="AE112" s="46">
        <f>'[1]3 previsionale pdc'!K200/1000</f>
        <v>1</v>
      </c>
      <c r="AF112" s="29" t="s">
        <v>7</v>
      </c>
    </row>
    <row r="113" spans="2:32" s="13" customFormat="1">
      <c r="B113" s="29"/>
      <c r="C113" s="75" t="s">
        <v>1003</v>
      </c>
      <c r="D113" s="74"/>
      <c r="E113" s="74"/>
      <c r="F113" s="74"/>
      <c r="G113" s="74"/>
      <c r="H113" s="74"/>
      <c r="I113" s="73" t="s">
        <v>1002</v>
      </c>
      <c r="J113" s="72" t="s">
        <v>1001</v>
      </c>
      <c r="K113" s="72" t="s">
        <v>1001</v>
      </c>
      <c r="L113" s="72" t="s">
        <v>1001</v>
      </c>
      <c r="M113" s="72" t="s">
        <v>1001</v>
      </c>
      <c r="N113" s="72" t="s">
        <v>1001</v>
      </c>
      <c r="O113" s="72" t="s">
        <v>1001</v>
      </c>
      <c r="P113" s="72" t="s">
        <v>1001</v>
      </c>
      <c r="Q113" s="72" t="s">
        <v>1001</v>
      </c>
      <c r="R113" s="72" t="s">
        <v>1001</v>
      </c>
      <c r="S113" s="72"/>
      <c r="T113" s="72"/>
      <c r="U113" s="72"/>
      <c r="V113" s="72"/>
      <c r="W113" s="72" t="s">
        <v>1001</v>
      </c>
      <c r="X113" s="72" t="s">
        <v>1001</v>
      </c>
      <c r="Y113" s="72" t="s">
        <v>1001</v>
      </c>
      <c r="Z113" s="72" t="s">
        <v>1001</v>
      </c>
      <c r="AA113" s="72" t="s">
        <v>1001</v>
      </c>
      <c r="AB113" s="72" t="s">
        <v>1001</v>
      </c>
      <c r="AC113" s="72" t="s">
        <v>1001</v>
      </c>
      <c r="AD113" s="71" t="s">
        <v>1001</v>
      </c>
      <c r="AE113" s="46">
        <f>'[1]3 previsionale pdc'!K201/1000</f>
        <v>0</v>
      </c>
      <c r="AF113" s="29" t="s">
        <v>7</v>
      </c>
    </row>
    <row r="114" spans="2:32" s="13" customFormat="1">
      <c r="B114" s="29"/>
      <c r="C114" s="75" t="s">
        <v>1000</v>
      </c>
      <c r="D114" s="74"/>
      <c r="E114" s="74"/>
      <c r="F114" s="74"/>
      <c r="G114" s="74"/>
      <c r="H114" s="74"/>
      <c r="I114" s="73" t="s">
        <v>999</v>
      </c>
      <c r="J114" s="72" t="s">
        <v>998</v>
      </c>
      <c r="K114" s="72" t="s">
        <v>998</v>
      </c>
      <c r="L114" s="72" t="s">
        <v>998</v>
      </c>
      <c r="M114" s="72" t="s">
        <v>998</v>
      </c>
      <c r="N114" s="72" t="s">
        <v>998</v>
      </c>
      <c r="O114" s="72" t="s">
        <v>998</v>
      </c>
      <c r="P114" s="72" t="s">
        <v>998</v>
      </c>
      <c r="Q114" s="72" t="s">
        <v>998</v>
      </c>
      <c r="R114" s="72" t="s">
        <v>998</v>
      </c>
      <c r="S114" s="72"/>
      <c r="T114" s="72"/>
      <c r="U114" s="72"/>
      <c r="V114" s="72"/>
      <c r="W114" s="72" t="s">
        <v>998</v>
      </c>
      <c r="X114" s="72" t="s">
        <v>998</v>
      </c>
      <c r="Y114" s="72" t="s">
        <v>998</v>
      </c>
      <c r="Z114" s="72" t="s">
        <v>998</v>
      </c>
      <c r="AA114" s="72" t="s">
        <v>998</v>
      </c>
      <c r="AB114" s="72" t="s">
        <v>998</v>
      </c>
      <c r="AC114" s="72" t="s">
        <v>998</v>
      </c>
      <c r="AD114" s="71" t="s">
        <v>998</v>
      </c>
      <c r="AE114" s="46">
        <f>'[1]3 previsionale pdc'!K202/1000</f>
        <v>1</v>
      </c>
      <c r="AF114" s="29" t="s">
        <v>7</v>
      </c>
    </row>
    <row r="115" spans="2:32" s="13" customFormat="1">
      <c r="B115" s="29"/>
      <c r="C115" s="80" t="s">
        <v>997</v>
      </c>
      <c r="D115" s="79"/>
      <c r="E115" s="79"/>
      <c r="F115" s="79"/>
      <c r="G115" s="79"/>
      <c r="H115" s="79"/>
      <c r="I115" s="78" t="s">
        <v>996</v>
      </c>
      <c r="J115" s="77" t="s">
        <v>984</v>
      </c>
      <c r="K115" s="77" t="s">
        <v>984</v>
      </c>
      <c r="L115" s="77" t="s">
        <v>984</v>
      </c>
      <c r="M115" s="77" t="s">
        <v>984</v>
      </c>
      <c r="N115" s="77" t="s">
        <v>984</v>
      </c>
      <c r="O115" s="77" t="s">
        <v>984</v>
      </c>
      <c r="P115" s="77" t="s">
        <v>984</v>
      </c>
      <c r="Q115" s="77" t="s">
        <v>984</v>
      </c>
      <c r="R115" s="77" t="s">
        <v>984</v>
      </c>
      <c r="S115" s="77"/>
      <c r="T115" s="77"/>
      <c r="U115" s="77"/>
      <c r="V115" s="77"/>
      <c r="W115" s="77" t="s">
        <v>984</v>
      </c>
      <c r="X115" s="77" t="s">
        <v>984</v>
      </c>
      <c r="Y115" s="77" t="s">
        <v>984</v>
      </c>
      <c r="Z115" s="77" t="s">
        <v>984</v>
      </c>
      <c r="AA115" s="77" t="s">
        <v>984</v>
      </c>
      <c r="AB115" s="77" t="s">
        <v>984</v>
      </c>
      <c r="AC115" s="77" t="s">
        <v>984</v>
      </c>
      <c r="AD115" s="76" t="s">
        <v>984</v>
      </c>
      <c r="AE115" s="22">
        <f>AE116+AE120</f>
        <v>334.80900000000003</v>
      </c>
      <c r="AF115" s="29" t="s">
        <v>7</v>
      </c>
    </row>
    <row r="116" spans="2:32" s="13" customFormat="1">
      <c r="B116" s="29"/>
      <c r="C116" s="75" t="s">
        <v>995</v>
      </c>
      <c r="D116" s="74"/>
      <c r="E116" s="74"/>
      <c r="F116" s="74"/>
      <c r="G116" s="74"/>
      <c r="H116" s="74"/>
      <c r="I116" s="73" t="s">
        <v>994</v>
      </c>
      <c r="J116" s="72" t="s">
        <v>984</v>
      </c>
      <c r="K116" s="72" t="s">
        <v>984</v>
      </c>
      <c r="L116" s="72" t="s">
        <v>984</v>
      </c>
      <c r="M116" s="72" t="s">
        <v>984</v>
      </c>
      <c r="N116" s="72" t="s">
        <v>984</v>
      </c>
      <c r="O116" s="72" t="s">
        <v>984</v>
      </c>
      <c r="P116" s="72" t="s">
        <v>984</v>
      </c>
      <c r="Q116" s="72" t="s">
        <v>984</v>
      </c>
      <c r="R116" s="72" t="s">
        <v>984</v>
      </c>
      <c r="S116" s="72"/>
      <c r="T116" s="72"/>
      <c r="U116" s="72"/>
      <c r="V116" s="72"/>
      <c r="W116" s="72" t="s">
        <v>984</v>
      </c>
      <c r="X116" s="72" t="s">
        <v>984</v>
      </c>
      <c r="Y116" s="72" t="s">
        <v>984</v>
      </c>
      <c r="Z116" s="72" t="s">
        <v>984</v>
      </c>
      <c r="AA116" s="72" t="s">
        <v>984</v>
      </c>
      <c r="AB116" s="72" t="s">
        <v>984</v>
      </c>
      <c r="AC116" s="72" t="s">
        <v>984</v>
      </c>
      <c r="AD116" s="71" t="s">
        <v>984</v>
      </c>
      <c r="AE116" s="46">
        <f>SUM(AE117:AE119)</f>
        <v>0</v>
      </c>
      <c r="AF116" s="29" t="s">
        <v>7</v>
      </c>
    </row>
    <row r="117" spans="2:32" s="13" customFormat="1">
      <c r="B117" s="29"/>
      <c r="C117" s="70" t="s">
        <v>993</v>
      </c>
      <c r="D117" s="69"/>
      <c r="E117" s="69"/>
      <c r="F117" s="69"/>
      <c r="G117" s="69"/>
      <c r="H117" s="69"/>
      <c r="I117" s="68" t="s">
        <v>992</v>
      </c>
      <c r="J117" s="67" t="s">
        <v>987</v>
      </c>
      <c r="K117" s="67" t="s">
        <v>987</v>
      </c>
      <c r="L117" s="67" t="s">
        <v>987</v>
      </c>
      <c r="M117" s="67" t="s">
        <v>987</v>
      </c>
      <c r="N117" s="67" t="s">
        <v>987</v>
      </c>
      <c r="O117" s="67" t="s">
        <v>987</v>
      </c>
      <c r="P117" s="67" t="s">
        <v>987</v>
      </c>
      <c r="Q117" s="67" t="s">
        <v>987</v>
      </c>
      <c r="R117" s="67" t="s">
        <v>987</v>
      </c>
      <c r="S117" s="67"/>
      <c r="T117" s="67"/>
      <c r="U117" s="67"/>
      <c r="V117" s="67"/>
      <c r="W117" s="67" t="s">
        <v>987</v>
      </c>
      <c r="X117" s="67" t="s">
        <v>987</v>
      </c>
      <c r="Y117" s="67" t="s">
        <v>987</v>
      </c>
      <c r="Z117" s="67" t="s">
        <v>987</v>
      </c>
      <c r="AA117" s="67" t="s">
        <v>987</v>
      </c>
      <c r="AB117" s="67" t="s">
        <v>987</v>
      </c>
      <c r="AC117" s="67" t="s">
        <v>987</v>
      </c>
      <c r="AD117" s="66" t="s">
        <v>987</v>
      </c>
      <c r="AE117" s="58">
        <f>'[1]3 previsionale pdc'!K208/1000</f>
        <v>0</v>
      </c>
      <c r="AF117" s="29" t="s">
        <v>7</v>
      </c>
    </row>
    <row r="118" spans="2:32" s="13" customFormat="1">
      <c r="B118" s="29"/>
      <c r="C118" s="70" t="s">
        <v>991</v>
      </c>
      <c r="D118" s="69"/>
      <c r="E118" s="69"/>
      <c r="F118" s="69"/>
      <c r="G118" s="69"/>
      <c r="H118" s="69"/>
      <c r="I118" s="68" t="s">
        <v>990</v>
      </c>
      <c r="J118" s="67" t="s">
        <v>987</v>
      </c>
      <c r="K118" s="67" t="s">
        <v>987</v>
      </c>
      <c r="L118" s="67" t="s">
        <v>987</v>
      </c>
      <c r="M118" s="67" t="s">
        <v>987</v>
      </c>
      <c r="N118" s="67" t="s">
        <v>987</v>
      </c>
      <c r="O118" s="67" t="s">
        <v>987</v>
      </c>
      <c r="P118" s="67" t="s">
        <v>987</v>
      </c>
      <c r="Q118" s="67" t="s">
        <v>987</v>
      </c>
      <c r="R118" s="67" t="s">
        <v>987</v>
      </c>
      <c r="S118" s="67"/>
      <c r="T118" s="67"/>
      <c r="U118" s="67"/>
      <c r="V118" s="67"/>
      <c r="W118" s="67" t="s">
        <v>987</v>
      </c>
      <c r="X118" s="67" t="s">
        <v>987</v>
      </c>
      <c r="Y118" s="67" t="s">
        <v>987</v>
      </c>
      <c r="Z118" s="67" t="s">
        <v>987</v>
      </c>
      <c r="AA118" s="67" t="s">
        <v>987</v>
      </c>
      <c r="AB118" s="67" t="s">
        <v>987</v>
      </c>
      <c r="AC118" s="67" t="s">
        <v>987</v>
      </c>
      <c r="AD118" s="66" t="s">
        <v>987</v>
      </c>
      <c r="AE118" s="58">
        <f>'[1]3 previsionale pdc'!K209/1000</f>
        <v>0</v>
      </c>
      <c r="AF118" s="29" t="s">
        <v>7</v>
      </c>
    </row>
    <row r="119" spans="2:32" s="13" customFormat="1">
      <c r="B119" s="29"/>
      <c r="C119" s="70" t="s">
        <v>989</v>
      </c>
      <c r="D119" s="69"/>
      <c r="E119" s="69"/>
      <c r="F119" s="69"/>
      <c r="G119" s="69"/>
      <c r="H119" s="69"/>
      <c r="I119" s="68" t="s">
        <v>988</v>
      </c>
      <c r="J119" s="67" t="s">
        <v>987</v>
      </c>
      <c r="K119" s="67" t="s">
        <v>987</v>
      </c>
      <c r="L119" s="67" t="s">
        <v>987</v>
      </c>
      <c r="M119" s="67" t="s">
        <v>987</v>
      </c>
      <c r="N119" s="67" t="s">
        <v>987</v>
      </c>
      <c r="O119" s="67" t="s">
        <v>987</v>
      </c>
      <c r="P119" s="67" t="s">
        <v>987</v>
      </c>
      <c r="Q119" s="67" t="s">
        <v>987</v>
      </c>
      <c r="R119" s="67" t="s">
        <v>987</v>
      </c>
      <c r="S119" s="67"/>
      <c r="T119" s="67"/>
      <c r="U119" s="67"/>
      <c r="V119" s="67"/>
      <c r="W119" s="67" t="s">
        <v>987</v>
      </c>
      <c r="X119" s="67" t="s">
        <v>987</v>
      </c>
      <c r="Y119" s="67" t="s">
        <v>987</v>
      </c>
      <c r="Z119" s="67" t="s">
        <v>987</v>
      </c>
      <c r="AA119" s="67" t="s">
        <v>987</v>
      </c>
      <c r="AB119" s="67" t="s">
        <v>987</v>
      </c>
      <c r="AC119" s="67" t="s">
        <v>987</v>
      </c>
      <c r="AD119" s="66" t="s">
        <v>987</v>
      </c>
      <c r="AE119" s="58">
        <f>'[1]3 previsionale pdc'!K210/1000</f>
        <v>0</v>
      </c>
      <c r="AF119" s="29" t="s">
        <v>7</v>
      </c>
    </row>
    <row r="120" spans="2:32" s="13" customFormat="1">
      <c r="B120" s="29"/>
      <c r="C120" s="75" t="s">
        <v>986</v>
      </c>
      <c r="D120" s="74"/>
      <c r="E120" s="74"/>
      <c r="F120" s="74"/>
      <c r="G120" s="74"/>
      <c r="H120" s="74"/>
      <c r="I120" s="73" t="s">
        <v>985</v>
      </c>
      <c r="J120" s="72" t="s">
        <v>984</v>
      </c>
      <c r="K120" s="72" t="s">
        <v>984</v>
      </c>
      <c r="L120" s="72" t="s">
        <v>984</v>
      </c>
      <c r="M120" s="72" t="s">
        <v>984</v>
      </c>
      <c r="N120" s="72" t="s">
        <v>984</v>
      </c>
      <c r="O120" s="72" t="s">
        <v>984</v>
      </c>
      <c r="P120" s="72" t="s">
        <v>984</v>
      </c>
      <c r="Q120" s="72" t="s">
        <v>984</v>
      </c>
      <c r="R120" s="72" t="s">
        <v>984</v>
      </c>
      <c r="S120" s="72"/>
      <c r="T120" s="72"/>
      <c r="U120" s="72"/>
      <c r="V120" s="72"/>
      <c r="W120" s="72" t="s">
        <v>984</v>
      </c>
      <c r="X120" s="72" t="s">
        <v>984</v>
      </c>
      <c r="Y120" s="72" t="s">
        <v>984</v>
      </c>
      <c r="Z120" s="72" t="s">
        <v>984</v>
      </c>
      <c r="AA120" s="72" t="s">
        <v>984</v>
      </c>
      <c r="AB120" s="72" t="s">
        <v>984</v>
      </c>
      <c r="AC120" s="72" t="s">
        <v>984</v>
      </c>
      <c r="AD120" s="71" t="s">
        <v>984</v>
      </c>
      <c r="AE120" s="46">
        <f>('[1]3 previsionale pdc'!K211+'[1]3 previsionale pdc'!K212+'[1]3 previsionale pdc'!K213+'[1]3 previsionale pdc'!K214)/1000</f>
        <v>334.80900000000003</v>
      </c>
      <c r="AF120" s="29" t="s">
        <v>7</v>
      </c>
    </row>
    <row r="121" spans="2:32" s="13" customFormat="1">
      <c r="B121" s="29"/>
      <c r="C121" s="85" t="s">
        <v>983</v>
      </c>
      <c r="D121" s="84"/>
      <c r="E121" s="84"/>
      <c r="F121" s="84"/>
      <c r="G121" s="84"/>
      <c r="H121" s="84"/>
      <c r="I121" s="83" t="s">
        <v>982</v>
      </c>
      <c r="J121" s="82" t="s">
        <v>975</v>
      </c>
      <c r="K121" s="82" t="s">
        <v>975</v>
      </c>
      <c r="L121" s="82" t="s">
        <v>975</v>
      </c>
      <c r="M121" s="82" t="s">
        <v>975</v>
      </c>
      <c r="N121" s="82" t="s">
        <v>975</v>
      </c>
      <c r="O121" s="82" t="s">
        <v>975</v>
      </c>
      <c r="P121" s="82" t="s">
        <v>975</v>
      </c>
      <c r="Q121" s="82" t="s">
        <v>975</v>
      </c>
      <c r="R121" s="82" t="s">
        <v>975</v>
      </c>
      <c r="S121" s="82"/>
      <c r="T121" s="82"/>
      <c r="U121" s="82"/>
      <c r="V121" s="82"/>
      <c r="W121" s="82" t="s">
        <v>975</v>
      </c>
      <c r="X121" s="82" t="s">
        <v>975</v>
      </c>
      <c r="Y121" s="82" t="s">
        <v>975</v>
      </c>
      <c r="Z121" s="82" t="s">
        <v>975</v>
      </c>
      <c r="AA121" s="82" t="s">
        <v>975</v>
      </c>
      <c r="AB121" s="82" t="s">
        <v>975</v>
      </c>
      <c r="AC121" s="82" t="s">
        <v>975</v>
      </c>
      <c r="AD121" s="81" t="s">
        <v>975</v>
      </c>
      <c r="AE121" s="41">
        <f>SUM(AE122:AE124)</f>
        <v>939</v>
      </c>
      <c r="AF121" s="29" t="s">
        <v>7</v>
      </c>
    </row>
    <row r="122" spans="2:32" s="13" customFormat="1" ht="27" customHeight="1">
      <c r="B122" s="29"/>
      <c r="C122" s="80" t="s">
        <v>981</v>
      </c>
      <c r="D122" s="79"/>
      <c r="E122" s="79"/>
      <c r="F122" s="79"/>
      <c r="G122" s="79"/>
      <c r="H122" s="79"/>
      <c r="I122" s="78" t="s">
        <v>980</v>
      </c>
      <c r="J122" s="77" t="s">
        <v>975</v>
      </c>
      <c r="K122" s="77" t="s">
        <v>975</v>
      </c>
      <c r="L122" s="77" t="s">
        <v>975</v>
      </c>
      <c r="M122" s="77" t="s">
        <v>975</v>
      </c>
      <c r="N122" s="77" t="s">
        <v>975</v>
      </c>
      <c r="O122" s="77" t="s">
        <v>975</v>
      </c>
      <c r="P122" s="77" t="s">
        <v>975</v>
      </c>
      <c r="Q122" s="77" t="s">
        <v>975</v>
      </c>
      <c r="R122" s="77" t="s">
        <v>975</v>
      </c>
      <c r="S122" s="77"/>
      <c r="T122" s="77"/>
      <c r="U122" s="77"/>
      <c r="V122" s="77"/>
      <c r="W122" s="77" t="s">
        <v>975</v>
      </c>
      <c r="X122" s="77" t="s">
        <v>975</v>
      </c>
      <c r="Y122" s="77" t="s">
        <v>975</v>
      </c>
      <c r="Z122" s="77" t="s">
        <v>975</v>
      </c>
      <c r="AA122" s="77" t="s">
        <v>975</v>
      </c>
      <c r="AB122" s="77" t="s">
        <v>975</v>
      </c>
      <c r="AC122" s="77" t="s">
        <v>975</v>
      </c>
      <c r="AD122" s="76" t="s">
        <v>975</v>
      </c>
      <c r="AE122" s="22">
        <f>('[1]3 previsionale pdc'!K218+'[1]3 previsionale pdc'!K220+'[1]3 previsionale pdc'!K222+'[1]3 previsionale pdc'!K226)/1000</f>
        <v>916</v>
      </c>
      <c r="AF122" s="29" t="s">
        <v>7</v>
      </c>
    </row>
    <row r="123" spans="2:32" s="13" customFormat="1">
      <c r="B123" s="29"/>
      <c r="C123" s="80" t="s">
        <v>979</v>
      </c>
      <c r="D123" s="79"/>
      <c r="E123" s="79"/>
      <c r="F123" s="79"/>
      <c r="G123" s="79"/>
      <c r="H123" s="79"/>
      <c r="I123" s="78" t="s">
        <v>978</v>
      </c>
      <c r="J123" s="77" t="s">
        <v>975</v>
      </c>
      <c r="K123" s="77" t="s">
        <v>975</v>
      </c>
      <c r="L123" s="77" t="s">
        <v>975</v>
      </c>
      <c r="M123" s="77" t="s">
        <v>975</v>
      </c>
      <c r="N123" s="77" t="s">
        <v>975</v>
      </c>
      <c r="O123" s="77" t="s">
        <v>975</v>
      </c>
      <c r="P123" s="77" t="s">
        <v>975</v>
      </c>
      <c r="Q123" s="77" t="s">
        <v>975</v>
      </c>
      <c r="R123" s="77" t="s">
        <v>975</v>
      </c>
      <c r="S123" s="77"/>
      <c r="T123" s="77"/>
      <c r="U123" s="77"/>
      <c r="V123" s="77"/>
      <c r="W123" s="77" t="s">
        <v>975</v>
      </c>
      <c r="X123" s="77" t="s">
        <v>975</v>
      </c>
      <c r="Y123" s="77" t="s">
        <v>975</v>
      </c>
      <c r="Z123" s="77" t="s">
        <v>975</v>
      </c>
      <c r="AA123" s="77" t="s">
        <v>975</v>
      </c>
      <c r="AB123" s="77" t="s">
        <v>975</v>
      </c>
      <c r="AC123" s="77" t="s">
        <v>975</v>
      </c>
      <c r="AD123" s="76" t="s">
        <v>975</v>
      </c>
      <c r="AE123" s="22">
        <f>'[1]3 previsionale pdc'!K224/1000</f>
        <v>23</v>
      </c>
      <c r="AF123" s="29" t="s">
        <v>7</v>
      </c>
    </row>
    <row r="124" spans="2:32" s="13" customFormat="1">
      <c r="B124" s="29"/>
      <c r="C124" s="80" t="s">
        <v>977</v>
      </c>
      <c r="D124" s="79"/>
      <c r="E124" s="79"/>
      <c r="F124" s="79"/>
      <c r="G124" s="79"/>
      <c r="H124" s="79"/>
      <c r="I124" s="78" t="s">
        <v>976</v>
      </c>
      <c r="J124" s="77" t="s">
        <v>975</v>
      </c>
      <c r="K124" s="77" t="s">
        <v>975</v>
      </c>
      <c r="L124" s="77" t="s">
        <v>975</v>
      </c>
      <c r="M124" s="77" t="s">
        <v>975</v>
      </c>
      <c r="N124" s="77" t="s">
        <v>975</v>
      </c>
      <c r="O124" s="77" t="s">
        <v>975</v>
      </c>
      <c r="P124" s="77" t="s">
        <v>975</v>
      </c>
      <c r="Q124" s="77" t="s">
        <v>975</v>
      </c>
      <c r="R124" s="77" t="s">
        <v>975</v>
      </c>
      <c r="S124" s="77"/>
      <c r="T124" s="77"/>
      <c r="U124" s="77"/>
      <c r="V124" s="77"/>
      <c r="W124" s="77" t="s">
        <v>975</v>
      </c>
      <c r="X124" s="77" t="s">
        <v>975</v>
      </c>
      <c r="Y124" s="77" t="s">
        <v>975</v>
      </c>
      <c r="Z124" s="77" t="s">
        <v>975</v>
      </c>
      <c r="AA124" s="77" t="s">
        <v>975</v>
      </c>
      <c r="AB124" s="77" t="s">
        <v>975</v>
      </c>
      <c r="AC124" s="77" t="s">
        <v>975</v>
      </c>
      <c r="AD124" s="76" t="s">
        <v>975</v>
      </c>
      <c r="AE124" s="22">
        <v>0</v>
      </c>
      <c r="AF124" s="29" t="s">
        <v>7</v>
      </c>
    </row>
    <row r="125" spans="2:32" s="13" customFormat="1">
      <c r="B125" s="29"/>
      <c r="C125" s="85" t="s">
        <v>974</v>
      </c>
      <c r="D125" s="84"/>
      <c r="E125" s="84"/>
      <c r="F125" s="84"/>
      <c r="G125" s="84"/>
      <c r="H125" s="84"/>
      <c r="I125" s="83" t="s">
        <v>973</v>
      </c>
      <c r="J125" s="82" t="s">
        <v>972</v>
      </c>
      <c r="K125" s="82" t="s">
        <v>972</v>
      </c>
      <c r="L125" s="82" t="s">
        <v>972</v>
      </c>
      <c r="M125" s="82" t="s">
        <v>972</v>
      </c>
      <c r="N125" s="82" t="s">
        <v>972</v>
      </c>
      <c r="O125" s="82" t="s">
        <v>972</v>
      </c>
      <c r="P125" s="82" t="s">
        <v>972</v>
      </c>
      <c r="Q125" s="82" t="s">
        <v>972</v>
      </c>
      <c r="R125" s="82" t="s">
        <v>972</v>
      </c>
      <c r="S125" s="82"/>
      <c r="T125" s="82"/>
      <c r="U125" s="82"/>
      <c r="V125" s="82"/>
      <c r="W125" s="82" t="s">
        <v>972</v>
      </c>
      <c r="X125" s="82" t="s">
        <v>972</v>
      </c>
      <c r="Y125" s="82" t="s">
        <v>972</v>
      </c>
      <c r="Z125" s="82" t="s">
        <v>972</v>
      </c>
      <c r="AA125" s="82" t="s">
        <v>972</v>
      </c>
      <c r="AB125" s="82" t="s">
        <v>972</v>
      </c>
      <c r="AC125" s="82" t="s">
        <v>972</v>
      </c>
      <c r="AD125" s="81" t="s">
        <v>972</v>
      </c>
      <c r="AE125" s="41">
        <f>SUM(AE126:AE131)</f>
        <v>4078</v>
      </c>
      <c r="AF125" s="29" t="s">
        <v>7</v>
      </c>
    </row>
    <row r="126" spans="2:32" s="13" customFormat="1">
      <c r="B126" s="29"/>
      <c r="C126" s="80" t="s">
        <v>971</v>
      </c>
      <c r="D126" s="79"/>
      <c r="E126" s="79"/>
      <c r="F126" s="79"/>
      <c r="G126" s="79"/>
      <c r="H126" s="79"/>
      <c r="I126" s="78" t="s">
        <v>970</v>
      </c>
      <c r="J126" s="77" t="s">
        <v>969</v>
      </c>
      <c r="K126" s="77" t="s">
        <v>969</v>
      </c>
      <c r="L126" s="77" t="s">
        <v>969</v>
      </c>
      <c r="M126" s="77" t="s">
        <v>969</v>
      </c>
      <c r="N126" s="77" t="s">
        <v>969</v>
      </c>
      <c r="O126" s="77" t="s">
        <v>969</v>
      </c>
      <c r="P126" s="77" t="s">
        <v>969</v>
      </c>
      <c r="Q126" s="77" t="s">
        <v>969</v>
      </c>
      <c r="R126" s="77" t="s">
        <v>969</v>
      </c>
      <c r="S126" s="77"/>
      <c r="T126" s="77"/>
      <c r="U126" s="77"/>
      <c r="V126" s="77"/>
      <c r="W126" s="77" t="s">
        <v>969</v>
      </c>
      <c r="X126" s="77" t="s">
        <v>969</v>
      </c>
      <c r="Y126" s="77" t="s">
        <v>969</v>
      </c>
      <c r="Z126" s="77" t="s">
        <v>969</v>
      </c>
      <c r="AA126" s="77" t="s">
        <v>969</v>
      </c>
      <c r="AB126" s="77" t="s">
        <v>969</v>
      </c>
      <c r="AC126" s="77" t="s">
        <v>969</v>
      </c>
      <c r="AD126" s="76" t="s">
        <v>969</v>
      </c>
      <c r="AE126" s="22">
        <f>('[1]3 previsionale pdc'!K234)/1000</f>
        <v>0</v>
      </c>
      <c r="AF126" s="29" t="s">
        <v>7</v>
      </c>
    </row>
    <row r="127" spans="2:32" s="13" customFormat="1">
      <c r="B127" s="29"/>
      <c r="C127" s="80" t="s">
        <v>968</v>
      </c>
      <c r="D127" s="79"/>
      <c r="E127" s="79"/>
      <c r="F127" s="79"/>
      <c r="G127" s="79"/>
      <c r="H127" s="79"/>
      <c r="I127" s="78" t="s">
        <v>967</v>
      </c>
      <c r="J127" s="77" t="s">
        <v>966</v>
      </c>
      <c r="K127" s="77" t="s">
        <v>966</v>
      </c>
      <c r="L127" s="77" t="s">
        <v>966</v>
      </c>
      <c r="M127" s="77" t="s">
        <v>966</v>
      </c>
      <c r="N127" s="77" t="s">
        <v>966</v>
      </c>
      <c r="O127" s="77" t="s">
        <v>966</v>
      </c>
      <c r="P127" s="77" t="s">
        <v>966</v>
      </c>
      <c r="Q127" s="77" t="s">
        <v>966</v>
      </c>
      <c r="R127" s="77" t="s">
        <v>966</v>
      </c>
      <c r="S127" s="77"/>
      <c r="T127" s="77"/>
      <c r="U127" s="77"/>
      <c r="V127" s="77"/>
      <c r="W127" s="77" t="s">
        <v>966</v>
      </c>
      <c r="X127" s="77" t="s">
        <v>966</v>
      </c>
      <c r="Y127" s="77" t="s">
        <v>966</v>
      </c>
      <c r="Z127" s="77" t="s">
        <v>966</v>
      </c>
      <c r="AA127" s="77" t="s">
        <v>966</v>
      </c>
      <c r="AB127" s="77" t="s">
        <v>966</v>
      </c>
      <c r="AC127" s="77" t="s">
        <v>966</v>
      </c>
      <c r="AD127" s="76" t="s">
        <v>966</v>
      </c>
      <c r="AE127" s="22">
        <f>'[1]3 previsionale pdc'!K229/1000-AE129</f>
        <v>2781</v>
      </c>
      <c r="AF127" s="29" t="s">
        <v>7</v>
      </c>
    </row>
    <row r="128" spans="2:32" s="13" customFormat="1">
      <c r="B128" s="29"/>
      <c r="C128" s="80" t="s">
        <v>965</v>
      </c>
      <c r="D128" s="79"/>
      <c r="E128" s="79"/>
      <c r="F128" s="79"/>
      <c r="G128" s="79"/>
      <c r="H128" s="79"/>
      <c r="I128" s="78" t="s">
        <v>964</v>
      </c>
      <c r="J128" s="77" t="s">
        <v>963</v>
      </c>
      <c r="K128" s="77" t="s">
        <v>963</v>
      </c>
      <c r="L128" s="77" t="s">
        <v>963</v>
      </c>
      <c r="M128" s="77" t="s">
        <v>963</v>
      </c>
      <c r="N128" s="77" t="s">
        <v>963</v>
      </c>
      <c r="O128" s="77" t="s">
        <v>963</v>
      </c>
      <c r="P128" s="77" t="s">
        <v>963</v>
      </c>
      <c r="Q128" s="77" t="s">
        <v>963</v>
      </c>
      <c r="R128" s="77" t="s">
        <v>963</v>
      </c>
      <c r="S128" s="77"/>
      <c r="T128" s="77"/>
      <c r="U128" s="77"/>
      <c r="V128" s="77"/>
      <c r="W128" s="77" t="s">
        <v>963</v>
      </c>
      <c r="X128" s="77" t="s">
        <v>963</v>
      </c>
      <c r="Y128" s="77" t="s">
        <v>963</v>
      </c>
      <c r="Z128" s="77" t="s">
        <v>963</v>
      </c>
      <c r="AA128" s="77" t="s">
        <v>963</v>
      </c>
      <c r="AB128" s="77" t="s">
        <v>963</v>
      </c>
      <c r="AC128" s="77" t="s">
        <v>963</v>
      </c>
      <c r="AD128" s="76" t="s">
        <v>963</v>
      </c>
      <c r="AE128" s="22">
        <f>'[1]3 previsionale pdc'!K238/1000</f>
        <v>977</v>
      </c>
      <c r="AF128" s="29" t="s">
        <v>7</v>
      </c>
    </row>
    <row r="129" spans="2:32" s="13" customFormat="1">
      <c r="B129" s="29"/>
      <c r="C129" s="40" t="s">
        <v>962</v>
      </c>
      <c r="D129" s="39"/>
      <c r="E129" s="39"/>
      <c r="F129" s="39"/>
      <c r="G129" s="39"/>
      <c r="H129" s="39"/>
      <c r="I129" s="38" t="s">
        <v>961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6"/>
      <c r="AE129" s="22">
        <f>('[1]3 previsionale pdc'!K232)/1000</f>
        <v>0</v>
      </c>
      <c r="AF129" s="29" t="s">
        <v>7</v>
      </c>
    </row>
    <row r="130" spans="2:32" s="13" customFormat="1">
      <c r="B130" s="29"/>
      <c r="C130" s="80" t="s">
        <v>960</v>
      </c>
      <c r="D130" s="79"/>
      <c r="E130" s="79"/>
      <c r="F130" s="79"/>
      <c r="G130" s="79"/>
      <c r="H130" s="79"/>
      <c r="I130" s="78" t="s">
        <v>959</v>
      </c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6"/>
      <c r="AE130" s="22">
        <f>'[1]3 previsionale pdc'!K240/1000</f>
        <v>0</v>
      </c>
      <c r="AF130" s="29" t="s">
        <v>7</v>
      </c>
    </row>
    <row r="131" spans="2:32" s="13" customFormat="1">
      <c r="B131" s="29"/>
      <c r="C131" s="80" t="s">
        <v>958</v>
      </c>
      <c r="D131" s="79"/>
      <c r="E131" s="79"/>
      <c r="F131" s="79"/>
      <c r="G131" s="79"/>
      <c r="H131" s="79"/>
      <c r="I131" s="78" t="s">
        <v>957</v>
      </c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6"/>
      <c r="AE131" s="22">
        <f>'[1]3 previsionale pdc'!K237/1000</f>
        <v>320</v>
      </c>
      <c r="AF131" s="29" t="s">
        <v>7</v>
      </c>
    </row>
    <row r="132" spans="2:32" s="13" customFormat="1">
      <c r="B132" s="29"/>
      <c r="C132" s="85" t="s">
        <v>956</v>
      </c>
      <c r="D132" s="84"/>
      <c r="E132" s="84"/>
      <c r="F132" s="84"/>
      <c r="G132" s="84"/>
      <c r="H132" s="84"/>
      <c r="I132" s="83" t="s">
        <v>955</v>
      </c>
      <c r="J132" s="82" t="s">
        <v>954</v>
      </c>
      <c r="K132" s="82" t="s">
        <v>954</v>
      </c>
      <c r="L132" s="82" t="s">
        <v>954</v>
      </c>
      <c r="M132" s="82" t="s">
        <v>954</v>
      </c>
      <c r="N132" s="82" t="s">
        <v>954</v>
      </c>
      <c r="O132" s="82" t="s">
        <v>954</v>
      </c>
      <c r="P132" s="82" t="s">
        <v>954</v>
      </c>
      <c r="Q132" s="82" t="s">
        <v>954</v>
      </c>
      <c r="R132" s="82" t="s">
        <v>954</v>
      </c>
      <c r="S132" s="82"/>
      <c r="T132" s="82"/>
      <c r="U132" s="82"/>
      <c r="V132" s="82"/>
      <c r="W132" s="82" t="s">
        <v>954</v>
      </c>
      <c r="X132" s="82" t="s">
        <v>954</v>
      </c>
      <c r="Y132" s="82" t="s">
        <v>954</v>
      </c>
      <c r="Z132" s="82" t="s">
        <v>954</v>
      </c>
      <c r="AA132" s="82" t="s">
        <v>954</v>
      </c>
      <c r="AB132" s="82" t="s">
        <v>954</v>
      </c>
      <c r="AC132" s="82" t="s">
        <v>954</v>
      </c>
      <c r="AD132" s="81" t="s">
        <v>954</v>
      </c>
      <c r="AE132" s="41">
        <f>'[1]3 previsionale pdc'!K241/1000</f>
        <v>0</v>
      </c>
      <c r="AF132" s="29" t="s">
        <v>7</v>
      </c>
    </row>
    <row r="133" spans="2:32" s="13" customFormat="1">
      <c r="B133" s="29"/>
      <c r="C133" s="85" t="s">
        <v>953</v>
      </c>
      <c r="D133" s="84"/>
      <c r="E133" s="84"/>
      <c r="F133" s="84"/>
      <c r="G133" s="84"/>
      <c r="H133" s="84"/>
      <c r="I133" s="83" t="s">
        <v>952</v>
      </c>
      <c r="J133" s="82" t="s">
        <v>949</v>
      </c>
      <c r="K133" s="82" t="s">
        <v>949</v>
      </c>
      <c r="L133" s="82" t="s">
        <v>949</v>
      </c>
      <c r="M133" s="82" t="s">
        <v>949</v>
      </c>
      <c r="N133" s="82" t="s">
        <v>949</v>
      </c>
      <c r="O133" s="82" t="s">
        <v>949</v>
      </c>
      <c r="P133" s="82" t="s">
        <v>949</v>
      </c>
      <c r="Q133" s="82" t="s">
        <v>949</v>
      </c>
      <c r="R133" s="82" t="s">
        <v>949</v>
      </c>
      <c r="S133" s="82"/>
      <c r="T133" s="82"/>
      <c r="U133" s="82"/>
      <c r="V133" s="82"/>
      <c r="W133" s="82" t="s">
        <v>949</v>
      </c>
      <c r="X133" s="82" t="s">
        <v>949</v>
      </c>
      <c r="Y133" s="82" t="s">
        <v>949</v>
      </c>
      <c r="Z133" s="82" t="s">
        <v>949</v>
      </c>
      <c r="AA133" s="82" t="s">
        <v>949</v>
      </c>
      <c r="AB133" s="82" t="s">
        <v>949</v>
      </c>
      <c r="AC133" s="82" t="s">
        <v>949</v>
      </c>
      <c r="AD133" s="81" t="s">
        <v>949</v>
      </c>
      <c r="AE133" s="41">
        <f>SUM(AE134:AE136)</f>
        <v>349.21699999999998</v>
      </c>
      <c r="AF133" s="29" t="s">
        <v>7</v>
      </c>
    </row>
    <row r="134" spans="2:32" s="13" customFormat="1" ht="15" customHeight="1">
      <c r="B134" s="29"/>
      <c r="C134" s="80" t="s">
        <v>951</v>
      </c>
      <c r="D134" s="79"/>
      <c r="E134" s="79"/>
      <c r="F134" s="79"/>
      <c r="G134" s="79"/>
      <c r="H134" s="79"/>
      <c r="I134" s="78" t="s">
        <v>950</v>
      </c>
      <c r="J134" s="77" t="s">
        <v>949</v>
      </c>
      <c r="K134" s="77" t="s">
        <v>949</v>
      </c>
      <c r="L134" s="77" t="s">
        <v>949</v>
      </c>
      <c r="M134" s="77" t="s">
        <v>949</v>
      </c>
      <c r="N134" s="77" t="s">
        <v>949</v>
      </c>
      <c r="O134" s="77" t="s">
        <v>949</v>
      </c>
      <c r="P134" s="77" t="s">
        <v>949</v>
      </c>
      <c r="Q134" s="77" t="s">
        <v>949</v>
      </c>
      <c r="R134" s="77" t="s">
        <v>949</v>
      </c>
      <c r="S134" s="77"/>
      <c r="T134" s="77"/>
      <c r="U134" s="77"/>
      <c r="V134" s="77"/>
      <c r="W134" s="77" t="s">
        <v>949</v>
      </c>
      <c r="X134" s="77" t="s">
        <v>949</v>
      </c>
      <c r="Y134" s="77" t="s">
        <v>949</v>
      </c>
      <c r="Z134" s="77" t="s">
        <v>949</v>
      </c>
      <c r="AA134" s="77" t="s">
        <v>949</v>
      </c>
      <c r="AB134" s="77" t="s">
        <v>949</v>
      </c>
      <c r="AC134" s="77" t="s">
        <v>949</v>
      </c>
      <c r="AD134" s="76" t="s">
        <v>949</v>
      </c>
      <c r="AE134" s="22">
        <f>('[1]3 previsionale pdc'!K163)/1000</f>
        <v>0</v>
      </c>
      <c r="AF134" s="29" t="s">
        <v>7</v>
      </c>
    </row>
    <row r="135" spans="2:32" s="13" customFormat="1">
      <c r="B135" s="29"/>
      <c r="C135" s="80" t="s">
        <v>948</v>
      </c>
      <c r="D135" s="79"/>
      <c r="E135" s="79"/>
      <c r="F135" s="79"/>
      <c r="G135" s="79"/>
      <c r="H135" s="79"/>
      <c r="I135" s="78" t="s">
        <v>947</v>
      </c>
      <c r="J135" s="77" t="s">
        <v>946</v>
      </c>
      <c r="K135" s="77" t="s">
        <v>946</v>
      </c>
      <c r="L135" s="77" t="s">
        <v>946</v>
      </c>
      <c r="M135" s="77" t="s">
        <v>946</v>
      </c>
      <c r="N135" s="77" t="s">
        <v>946</v>
      </c>
      <c r="O135" s="77" t="s">
        <v>946</v>
      </c>
      <c r="P135" s="77" t="s">
        <v>946</v>
      </c>
      <c r="Q135" s="77" t="s">
        <v>946</v>
      </c>
      <c r="R135" s="77" t="s">
        <v>946</v>
      </c>
      <c r="S135" s="77"/>
      <c r="T135" s="77"/>
      <c r="U135" s="77"/>
      <c r="V135" s="77"/>
      <c r="W135" s="77" t="s">
        <v>946</v>
      </c>
      <c r="X135" s="77" t="s">
        <v>946</v>
      </c>
      <c r="Y135" s="77" t="s">
        <v>946</v>
      </c>
      <c r="Z135" s="77" t="s">
        <v>946</v>
      </c>
      <c r="AA135" s="77" t="s">
        <v>946</v>
      </c>
      <c r="AB135" s="77" t="s">
        <v>946</v>
      </c>
      <c r="AC135" s="77" t="s">
        <v>946</v>
      </c>
      <c r="AD135" s="76" t="s">
        <v>946</v>
      </c>
      <c r="AE135" s="22">
        <f>('[1]3 previsionale pdc'!K171+'[1]3 previsionale pdc'!K172)/1000</f>
        <v>279.21699999999998</v>
      </c>
      <c r="AF135" s="29" t="s">
        <v>7</v>
      </c>
    </row>
    <row r="136" spans="2:32" s="13" customFormat="1" ht="17.25" customHeight="1">
      <c r="B136" s="29"/>
      <c r="C136" s="80" t="s">
        <v>945</v>
      </c>
      <c r="D136" s="79"/>
      <c r="E136" s="79"/>
      <c r="F136" s="79"/>
      <c r="G136" s="79"/>
      <c r="H136" s="79"/>
      <c r="I136" s="78" t="s">
        <v>944</v>
      </c>
      <c r="J136" s="77" t="s">
        <v>943</v>
      </c>
      <c r="K136" s="77" t="s">
        <v>943</v>
      </c>
      <c r="L136" s="77" t="s">
        <v>943</v>
      </c>
      <c r="M136" s="77" t="s">
        <v>943</v>
      </c>
      <c r="N136" s="77" t="s">
        <v>943</v>
      </c>
      <c r="O136" s="77" t="s">
        <v>943</v>
      </c>
      <c r="P136" s="77" t="s">
        <v>943</v>
      </c>
      <c r="Q136" s="77" t="s">
        <v>943</v>
      </c>
      <c r="R136" s="77" t="s">
        <v>943</v>
      </c>
      <c r="S136" s="77"/>
      <c r="T136" s="77"/>
      <c r="U136" s="77"/>
      <c r="V136" s="77"/>
      <c r="W136" s="77" t="s">
        <v>943</v>
      </c>
      <c r="X136" s="77" t="s">
        <v>943</v>
      </c>
      <c r="Y136" s="77" t="s">
        <v>943</v>
      </c>
      <c r="Z136" s="77" t="s">
        <v>943</v>
      </c>
      <c r="AA136" s="77" t="s">
        <v>943</v>
      </c>
      <c r="AB136" s="77" t="s">
        <v>943</v>
      </c>
      <c r="AC136" s="77" t="s">
        <v>943</v>
      </c>
      <c r="AD136" s="76" t="s">
        <v>943</v>
      </c>
      <c r="AE136" s="22">
        <f>'[1]3 previsionale pdc'!K169/1000-'1 Modello CE SIS '!AE135</f>
        <v>70</v>
      </c>
      <c r="AF136" s="29" t="s">
        <v>7</v>
      </c>
    </row>
    <row r="137" spans="2:32" s="13" customFormat="1">
      <c r="B137" s="29"/>
      <c r="C137" s="85" t="s">
        <v>942</v>
      </c>
      <c r="D137" s="84"/>
      <c r="E137" s="84"/>
      <c r="F137" s="84"/>
      <c r="G137" s="84"/>
      <c r="H137" s="84"/>
      <c r="I137" s="83" t="s">
        <v>941</v>
      </c>
      <c r="J137" s="82" t="s">
        <v>941</v>
      </c>
      <c r="K137" s="82" t="s">
        <v>941</v>
      </c>
      <c r="L137" s="82" t="s">
        <v>941</v>
      </c>
      <c r="M137" s="82" t="s">
        <v>941</v>
      </c>
      <c r="N137" s="82" t="s">
        <v>941</v>
      </c>
      <c r="O137" s="82" t="s">
        <v>941</v>
      </c>
      <c r="P137" s="82" t="s">
        <v>941</v>
      </c>
      <c r="Q137" s="82" t="s">
        <v>941</v>
      </c>
      <c r="R137" s="82" t="s">
        <v>941</v>
      </c>
      <c r="S137" s="82"/>
      <c r="T137" s="82"/>
      <c r="U137" s="82"/>
      <c r="V137" s="82"/>
      <c r="W137" s="82" t="s">
        <v>941</v>
      </c>
      <c r="X137" s="82" t="s">
        <v>941</v>
      </c>
      <c r="Y137" s="82" t="s">
        <v>941</v>
      </c>
      <c r="Z137" s="82" t="s">
        <v>941</v>
      </c>
      <c r="AA137" s="82" t="s">
        <v>941</v>
      </c>
      <c r="AB137" s="82" t="s">
        <v>941</v>
      </c>
      <c r="AC137" s="82" t="s">
        <v>941</v>
      </c>
      <c r="AD137" s="81" t="s">
        <v>941</v>
      </c>
      <c r="AE137" s="91">
        <f>AE28+AE51+AE54+AE59+AE102+AE121+AE125+AE132+AE133</f>
        <v>130445.36</v>
      </c>
      <c r="AF137" s="29" t="s">
        <v>7</v>
      </c>
    </row>
    <row r="138" spans="2:32" s="13" customFormat="1">
      <c r="B138" s="29"/>
      <c r="C138" s="90"/>
      <c r="D138" s="89"/>
      <c r="E138" s="89"/>
      <c r="F138" s="89"/>
      <c r="G138" s="89"/>
      <c r="H138" s="89"/>
      <c r="I138" s="88" t="s">
        <v>940</v>
      </c>
      <c r="J138" s="87" t="s">
        <v>940</v>
      </c>
      <c r="K138" s="87" t="s">
        <v>940</v>
      </c>
      <c r="L138" s="87" t="s">
        <v>940</v>
      </c>
      <c r="M138" s="87" t="s">
        <v>940</v>
      </c>
      <c r="N138" s="87" t="s">
        <v>940</v>
      </c>
      <c r="O138" s="87" t="s">
        <v>940</v>
      </c>
      <c r="P138" s="87" t="s">
        <v>940</v>
      </c>
      <c r="Q138" s="87" t="s">
        <v>940</v>
      </c>
      <c r="R138" s="87" t="s">
        <v>940</v>
      </c>
      <c r="S138" s="87"/>
      <c r="T138" s="87"/>
      <c r="U138" s="87"/>
      <c r="V138" s="87"/>
      <c r="W138" s="87" t="s">
        <v>940</v>
      </c>
      <c r="X138" s="87" t="s">
        <v>940</v>
      </c>
      <c r="Y138" s="87" t="s">
        <v>940</v>
      </c>
      <c r="Z138" s="87" t="s">
        <v>940</v>
      </c>
      <c r="AA138" s="87" t="s">
        <v>940</v>
      </c>
      <c r="AB138" s="87" t="s">
        <v>940</v>
      </c>
      <c r="AC138" s="87" t="s">
        <v>940</v>
      </c>
      <c r="AD138" s="86" t="s">
        <v>940</v>
      </c>
      <c r="AE138" s="43"/>
      <c r="AF138" s="29" t="s">
        <v>7</v>
      </c>
    </row>
    <row r="139" spans="2:32" s="13" customFormat="1">
      <c r="B139" s="29"/>
      <c r="C139" s="85" t="s">
        <v>939</v>
      </c>
      <c r="D139" s="84"/>
      <c r="E139" s="84"/>
      <c r="F139" s="84"/>
      <c r="G139" s="84"/>
      <c r="H139" s="84"/>
      <c r="I139" s="83" t="s">
        <v>938</v>
      </c>
      <c r="J139" s="82" t="s">
        <v>938</v>
      </c>
      <c r="K139" s="82" t="s">
        <v>938</v>
      </c>
      <c r="L139" s="82" t="s">
        <v>938</v>
      </c>
      <c r="M139" s="82" t="s">
        <v>938</v>
      </c>
      <c r="N139" s="82" t="s">
        <v>938</v>
      </c>
      <c r="O139" s="82" t="s">
        <v>938</v>
      </c>
      <c r="P139" s="82" t="s">
        <v>938</v>
      </c>
      <c r="Q139" s="82" t="s">
        <v>938</v>
      </c>
      <c r="R139" s="82" t="s">
        <v>938</v>
      </c>
      <c r="S139" s="82"/>
      <c r="T139" s="82"/>
      <c r="U139" s="82"/>
      <c r="V139" s="82"/>
      <c r="W139" s="82" t="s">
        <v>938</v>
      </c>
      <c r="X139" s="82" t="s">
        <v>938</v>
      </c>
      <c r="Y139" s="82" t="s">
        <v>938</v>
      </c>
      <c r="Z139" s="82" t="s">
        <v>938</v>
      </c>
      <c r="AA139" s="82" t="s">
        <v>938</v>
      </c>
      <c r="AB139" s="82" t="s">
        <v>938</v>
      </c>
      <c r="AC139" s="82" t="s">
        <v>938</v>
      </c>
      <c r="AD139" s="81" t="s">
        <v>938</v>
      </c>
      <c r="AE139" s="41">
        <f>AE140+AE159</f>
        <v>16140.186</v>
      </c>
      <c r="AF139" s="29" t="s">
        <v>7</v>
      </c>
    </row>
    <row r="140" spans="2:32" s="13" customFormat="1">
      <c r="B140" s="29"/>
      <c r="C140" s="80" t="s">
        <v>937</v>
      </c>
      <c r="D140" s="79"/>
      <c r="E140" s="79"/>
      <c r="F140" s="79"/>
      <c r="G140" s="79"/>
      <c r="H140" s="79"/>
      <c r="I140" s="78" t="s">
        <v>936</v>
      </c>
      <c r="J140" s="77" t="s">
        <v>936</v>
      </c>
      <c r="K140" s="77" t="s">
        <v>936</v>
      </c>
      <c r="L140" s="77" t="s">
        <v>936</v>
      </c>
      <c r="M140" s="77" t="s">
        <v>936</v>
      </c>
      <c r="N140" s="77" t="s">
        <v>936</v>
      </c>
      <c r="O140" s="77" t="s">
        <v>936</v>
      </c>
      <c r="P140" s="77" t="s">
        <v>936</v>
      </c>
      <c r="Q140" s="77" t="s">
        <v>936</v>
      </c>
      <c r="R140" s="77" t="s">
        <v>936</v>
      </c>
      <c r="S140" s="77"/>
      <c r="T140" s="77"/>
      <c r="U140" s="77"/>
      <c r="V140" s="77"/>
      <c r="W140" s="77" t="s">
        <v>936</v>
      </c>
      <c r="X140" s="77" t="s">
        <v>936</v>
      </c>
      <c r="Y140" s="77" t="s">
        <v>936</v>
      </c>
      <c r="Z140" s="77" t="s">
        <v>936</v>
      </c>
      <c r="AA140" s="77" t="s">
        <v>936</v>
      </c>
      <c r="AB140" s="77" t="s">
        <v>936</v>
      </c>
      <c r="AC140" s="77" t="s">
        <v>936</v>
      </c>
      <c r="AD140" s="76" t="s">
        <v>936</v>
      </c>
      <c r="AE140" s="22">
        <f>AE141+AE145+AE149+AE153+AE154+AE155+AE156+AE157+AE158</f>
        <v>15496.022999999999</v>
      </c>
      <c r="AF140" s="29" t="s">
        <v>7</v>
      </c>
    </row>
    <row r="141" spans="2:32" s="13" customFormat="1">
      <c r="B141" s="29"/>
      <c r="C141" s="75" t="s">
        <v>935</v>
      </c>
      <c r="D141" s="74"/>
      <c r="E141" s="74"/>
      <c r="F141" s="74"/>
      <c r="G141" s="74"/>
      <c r="H141" s="74"/>
      <c r="I141" s="73" t="s">
        <v>934</v>
      </c>
      <c r="J141" s="72" t="s">
        <v>934</v>
      </c>
      <c r="K141" s="72" t="s">
        <v>934</v>
      </c>
      <c r="L141" s="72" t="s">
        <v>934</v>
      </c>
      <c r="M141" s="72" t="s">
        <v>934</v>
      </c>
      <c r="N141" s="72" t="s">
        <v>934</v>
      </c>
      <c r="O141" s="72" t="s">
        <v>934</v>
      </c>
      <c r="P141" s="72" t="s">
        <v>934</v>
      </c>
      <c r="Q141" s="72" t="s">
        <v>934</v>
      </c>
      <c r="R141" s="72" t="s">
        <v>934</v>
      </c>
      <c r="S141" s="72"/>
      <c r="T141" s="72"/>
      <c r="U141" s="72"/>
      <c r="V141" s="72"/>
      <c r="W141" s="72" t="s">
        <v>934</v>
      </c>
      <c r="X141" s="72" t="s">
        <v>934</v>
      </c>
      <c r="Y141" s="72" t="s">
        <v>934</v>
      </c>
      <c r="Z141" s="72" t="s">
        <v>934</v>
      </c>
      <c r="AA141" s="72" t="s">
        <v>934</v>
      </c>
      <c r="AB141" s="72" t="s">
        <v>934</v>
      </c>
      <c r="AC141" s="72" t="s">
        <v>934</v>
      </c>
      <c r="AD141" s="71" t="s">
        <v>934</v>
      </c>
      <c r="AE141" s="46">
        <f>SUM(AE142:AE144)</f>
        <v>4775</v>
      </c>
      <c r="AF141" s="29" t="s">
        <v>7</v>
      </c>
    </row>
    <row r="142" spans="2:32" s="13" customFormat="1">
      <c r="B142" s="29"/>
      <c r="C142" s="70" t="s">
        <v>933</v>
      </c>
      <c r="D142" s="69"/>
      <c r="E142" s="69"/>
      <c r="F142" s="69"/>
      <c r="G142" s="69"/>
      <c r="H142" s="69"/>
      <c r="I142" s="68" t="s">
        <v>932</v>
      </c>
      <c r="J142" s="67" t="s">
        <v>864</v>
      </c>
      <c r="K142" s="67" t="s">
        <v>864</v>
      </c>
      <c r="L142" s="67" t="s">
        <v>864</v>
      </c>
      <c r="M142" s="67" t="s">
        <v>864</v>
      </c>
      <c r="N142" s="67" t="s">
        <v>864</v>
      </c>
      <c r="O142" s="67" t="s">
        <v>864</v>
      </c>
      <c r="P142" s="67" t="s">
        <v>864</v>
      </c>
      <c r="Q142" s="67" t="s">
        <v>864</v>
      </c>
      <c r="R142" s="67" t="s">
        <v>864</v>
      </c>
      <c r="S142" s="67"/>
      <c r="T142" s="67"/>
      <c r="U142" s="67"/>
      <c r="V142" s="67"/>
      <c r="W142" s="67" t="s">
        <v>864</v>
      </c>
      <c r="X142" s="67" t="s">
        <v>864</v>
      </c>
      <c r="Y142" s="67" t="s">
        <v>864</v>
      </c>
      <c r="Z142" s="67" t="s">
        <v>864</v>
      </c>
      <c r="AA142" s="67" t="s">
        <v>864</v>
      </c>
      <c r="AB142" s="67" t="s">
        <v>864</v>
      </c>
      <c r="AC142" s="67" t="s">
        <v>864</v>
      </c>
      <c r="AD142" s="66" t="s">
        <v>864</v>
      </c>
      <c r="AE142" s="58">
        <f>('[1]3 previsionale pdc'!K266+'[1]3 previsionale pdc'!K267+'[1]3 previsionale pdc'!K271)/1000</f>
        <v>4640</v>
      </c>
      <c r="AF142" s="29" t="s">
        <v>7</v>
      </c>
    </row>
    <row r="143" spans="2:32" s="13" customFormat="1">
      <c r="B143" s="29"/>
      <c r="C143" s="70" t="s">
        <v>931</v>
      </c>
      <c r="D143" s="69"/>
      <c r="E143" s="69"/>
      <c r="F143" s="69"/>
      <c r="G143" s="69"/>
      <c r="H143" s="69"/>
      <c r="I143" s="68" t="s">
        <v>930</v>
      </c>
      <c r="J143" s="67" t="s">
        <v>864</v>
      </c>
      <c r="K143" s="67" t="s">
        <v>864</v>
      </c>
      <c r="L143" s="67" t="s">
        <v>864</v>
      </c>
      <c r="M143" s="67" t="s">
        <v>864</v>
      </c>
      <c r="N143" s="67" t="s">
        <v>864</v>
      </c>
      <c r="O143" s="67" t="s">
        <v>864</v>
      </c>
      <c r="P143" s="67" t="s">
        <v>864</v>
      </c>
      <c r="Q143" s="67" t="s">
        <v>864</v>
      </c>
      <c r="R143" s="67" t="s">
        <v>864</v>
      </c>
      <c r="S143" s="67"/>
      <c r="T143" s="67"/>
      <c r="U143" s="67"/>
      <c r="V143" s="67"/>
      <c r="W143" s="67" t="s">
        <v>864</v>
      </c>
      <c r="X143" s="67" t="s">
        <v>864</v>
      </c>
      <c r="Y143" s="67" t="s">
        <v>864</v>
      </c>
      <c r="Z143" s="67" t="s">
        <v>864</v>
      </c>
      <c r="AA143" s="67" t="s">
        <v>864</v>
      </c>
      <c r="AB143" s="67" t="s">
        <v>864</v>
      </c>
      <c r="AC143" s="67" t="s">
        <v>864</v>
      </c>
      <c r="AD143" s="66" t="s">
        <v>864</v>
      </c>
      <c r="AE143" s="58">
        <f>'[1]3 previsionale pdc'!K268/1000</f>
        <v>135</v>
      </c>
      <c r="AF143" s="29" t="s">
        <v>7</v>
      </c>
    </row>
    <row r="144" spans="2:32" s="13" customFormat="1">
      <c r="B144" s="29"/>
      <c r="C144" s="70" t="s">
        <v>929</v>
      </c>
      <c r="D144" s="69"/>
      <c r="E144" s="69"/>
      <c r="F144" s="69"/>
      <c r="G144" s="69"/>
      <c r="H144" s="69"/>
      <c r="I144" s="68" t="s">
        <v>928</v>
      </c>
      <c r="J144" s="67" t="s">
        <v>864</v>
      </c>
      <c r="K144" s="67" t="s">
        <v>864</v>
      </c>
      <c r="L144" s="67" t="s">
        <v>864</v>
      </c>
      <c r="M144" s="67" t="s">
        <v>864</v>
      </c>
      <c r="N144" s="67" t="s">
        <v>864</v>
      </c>
      <c r="O144" s="67" t="s">
        <v>864</v>
      </c>
      <c r="P144" s="67" t="s">
        <v>864</v>
      </c>
      <c r="Q144" s="67" t="s">
        <v>864</v>
      </c>
      <c r="R144" s="67" t="s">
        <v>864</v>
      </c>
      <c r="S144" s="67"/>
      <c r="T144" s="67"/>
      <c r="U144" s="67"/>
      <c r="V144" s="67"/>
      <c r="W144" s="67" t="s">
        <v>864</v>
      </c>
      <c r="X144" s="67" t="s">
        <v>864</v>
      </c>
      <c r="Y144" s="67" t="s">
        <v>864</v>
      </c>
      <c r="Z144" s="67" t="s">
        <v>864</v>
      </c>
      <c r="AA144" s="67" t="s">
        <v>864</v>
      </c>
      <c r="AB144" s="67" t="s">
        <v>864</v>
      </c>
      <c r="AC144" s="67" t="s">
        <v>864</v>
      </c>
      <c r="AD144" s="66" t="s">
        <v>864</v>
      </c>
      <c r="AE144" s="58">
        <f>'[1]3 previsionale pdc'!K269/1000</f>
        <v>0</v>
      </c>
      <c r="AF144" s="29" t="s">
        <v>7</v>
      </c>
    </row>
    <row r="145" spans="2:32" s="13" customFormat="1">
      <c r="B145" s="29"/>
      <c r="C145" s="75" t="s">
        <v>927</v>
      </c>
      <c r="D145" s="74"/>
      <c r="E145" s="74"/>
      <c r="F145" s="74"/>
      <c r="G145" s="74"/>
      <c r="H145" s="74"/>
      <c r="I145" s="73" t="s">
        <v>926</v>
      </c>
      <c r="J145" s="72" t="s">
        <v>925</v>
      </c>
      <c r="K145" s="72" t="s">
        <v>925</v>
      </c>
      <c r="L145" s="72" t="s">
        <v>925</v>
      </c>
      <c r="M145" s="72" t="s">
        <v>925</v>
      </c>
      <c r="N145" s="72" t="s">
        <v>925</v>
      </c>
      <c r="O145" s="72" t="s">
        <v>925</v>
      </c>
      <c r="P145" s="72" t="s">
        <v>925</v>
      </c>
      <c r="Q145" s="72" t="s">
        <v>925</v>
      </c>
      <c r="R145" s="72" t="s">
        <v>925</v>
      </c>
      <c r="S145" s="72"/>
      <c r="T145" s="72"/>
      <c r="U145" s="72"/>
      <c r="V145" s="72"/>
      <c r="W145" s="72" t="s">
        <v>925</v>
      </c>
      <c r="X145" s="72" t="s">
        <v>925</v>
      </c>
      <c r="Y145" s="72" t="s">
        <v>925</v>
      </c>
      <c r="Z145" s="72" t="s">
        <v>925</v>
      </c>
      <c r="AA145" s="72" t="s">
        <v>925</v>
      </c>
      <c r="AB145" s="72" t="s">
        <v>925</v>
      </c>
      <c r="AC145" s="72" t="s">
        <v>925</v>
      </c>
      <c r="AD145" s="71" t="s">
        <v>925</v>
      </c>
      <c r="AE145" s="46">
        <f>SUM(AE146:AE148)</f>
        <v>0</v>
      </c>
      <c r="AF145" s="29" t="s">
        <v>7</v>
      </c>
    </row>
    <row r="146" spans="2:32" s="13" customFormat="1">
      <c r="B146" s="29" t="s">
        <v>58</v>
      </c>
      <c r="C146" s="70" t="s">
        <v>924</v>
      </c>
      <c r="D146" s="69"/>
      <c r="E146" s="69"/>
      <c r="F146" s="69"/>
      <c r="G146" s="69"/>
      <c r="H146" s="69"/>
      <c r="I146" s="68" t="s">
        <v>923</v>
      </c>
      <c r="J146" s="67" t="s">
        <v>912</v>
      </c>
      <c r="K146" s="67" t="s">
        <v>912</v>
      </c>
      <c r="L146" s="67" t="s">
        <v>912</v>
      </c>
      <c r="M146" s="67" t="s">
        <v>912</v>
      </c>
      <c r="N146" s="67" t="s">
        <v>912</v>
      </c>
      <c r="O146" s="67" t="s">
        <v>912</v>
      </c>
      <c r="P146" s="67" t="s">
        <v>912</v>
      </c>
      <c r="Q146" s="67" t="s">
        <v>912</v>
      </c>
      <c r="R146" s="67" t="s">
        <v>912</v>
      </c>
      <c r="S146" s="67"/>
      <c r="T146" s="67"/>
      <c r="U146" s="67"/>
      <c r="V146" s="67"/>
      <c r="W146" s="67" t="s">
        <v>912</v>
      </c>
      <c r="X146" s="67" t="s">
        <v>912</v>
      </c>
      <c r="Y146" s="67" t="s">
        <v>912</v>
      </c>
      <c r="Z146" s="67" t="s">
        <v>912</v>
      </c>
      <c r="AA146" s="67" t="s">
        <v>912</v>
      </c>
      <c r="AB146" s="67" t="s">
        <v>912</v>
      </c>
      <c r="AC146" s="67" t="s">
        <v>912</v>
      </c>
      <c r="AD146" s="66" t="s">
        <v>912</v>
      </c>
      <c r="AE146" s="58">
        <f>'[1]3 previsionale pdc'!K295/1000</f>
        <v>0</v>
      </c>
      <c r="AF146" s="29" t="s">
        <v>7</v>
      </c>
    </row>
    <row r="147" spans="2:32" s="13" customFormat="1">
      <c r="B147" s="29" t="s">
        <v>52</v>
      </c>
      <c r="C147" s="70" t="s">
        <v>922</v>
      </c>
      <c r="D147" s="69"/>
      <c r="E147" s="69"/>
      <c r="F147" s="69"/>
      <c r="G147" s="69"/>
      <c r="H147" s="69"/>
      <c r="I147" s="68" t="s">
        <v>921</v>
      </c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6"/>
      <c r="AE147" s="58">
        <f>'[1]3 previsionale pdc'!K296/1000</f>
        <v>0</v>
      </c>
      <c r="AF147" s="29" t="s">
        <v>7</v>
      </c>
    </row>
    <row r="148" spans="2:32" s="13" customFormat="1">
      <c r="B148" s="29"/>
      <c r="C148" s="70" t="s">
        <v>920</v>
      </c>
      <c r="D148" s="69"/>
      <c r="E148" s="69"/>
      <c r="F148" s="69"/>
      <c r="G148" s="69"/>
      <c r="H148" s="69"/>
      <c r="I148" s="68" t="s">
        <v>919</v>
      </c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6"/>
      <c r="AE148" s="58">
        <f>'[1]3 previsionale pdc'!K297/1000</f>
        <v>0</v>
      </c>
      <c r="AF148" s="29" t="s">
        <v>7</v>
      </c>
    </row>
    <row r="149" spans="2:32" s="13" customFormat="1" ht="15.75" customHeight="1">
      <c r="B149" s="29"/>
      <c r="C149" s="75" t="s">
        <v>918</v>
      </c>
      <c r="D149" s="74"/>
      <c r="E149" s="74"/>
      <c r="F149" s="74"/>
      <c r="G149" s="74"/>
      <c r="H149" s="74"/>
      <c r="I149" s="73" t="s">
        <v>917</v>
      </c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1"/>
      <c r="AE149" s="46">
        <f>SUM(AE150:AE152)</f>
        <v>9844</v>
      </c>
      <c r="AF149" s="29" t="s">
        <v>7</v>
      </c>
    </row>
    <row r="150" spans="2:32" s="13" customFormat="1">
      <c r="B150" s="29"/>
      <c r="C150" s="70" t="s">
        <v>916</v>
      </c>
      <c r="D150" s="69"/>
      <c r="E150" s="69"/>
      <c r="F150" s="69"/>
      <c r="G150" s="69"/>
      <c r="H150" s="69"/>
      <c r="I150" s="68" t="s">
        <v>915</v>
      </c>
      <c r="J150" s="67" t="s">
        <v>912</v>
      </c>
      <c r="K150" s="67" t="s">
        <v>912</v>
      </c>
      <c r="L150" s="67" t="s">
        <v>912</v>
      </c>
      <c r="M150" s="67" t="s">
        <v>912</v>
      </c>
      <c r="N150" s="67" t="s">
        <v>912</v>
      </c>
      <c r="O150" s="67" t="s">
        <v>912</v>
      </c>
      <c r="P150" s="67" t="s">
        <v>912</v>
      </c>
      <c r="Q150" s="67" t="s">
        <v>912</v>
      </c>
      <c r="R150" s="67" t="s">
        <v>912</v>
      </c>
      <c r="S150" s="67"/>
      <c r="T150" s="67"/>
      <c r="U150" s="67"/>
      <c r="V150" s="67"/>
      <c r="W150" s="67" t="s">
        <v>912</v>
      </c>
      <c r="X150" s="67" t="s">
        <v>912</v>
      </c>
      <c r="Y150" s="67" t="s">
        <v>912</v>
      </c>
      <c r="Z150" s="67" t="s">
        <v>912</v>
      </c>
      <c r="AA150" s="67" t="s">
        <v>912</v>
      </c>
      <c r="AB150" s="67" t="s">
        <v>912</v>
      </c>
      <c r="AC150" s="67" t="s">
        <v>912</v>
      </c>
      <c r="AD150" s="66" t="s">
        <v>912</v>
      </c>
      <c r="AE150" s="58">
        <f>('[1]3 previsionale pdc'!K281+'[1]3 previsionale pdc'!K279+'[1]3 previsionale pdc'!K285)/1000</f>
        <v>4028</v>
      </c>
      <c r="AF150" s="29" t="s">
        <v>7</v>
      </c>
    </row>
    <row r="151" spans="2:32" s="13" customFormat="1">
      <c r="B151" s="29"/>
      <c r="C151" s="70" t="s">
        <v>914</v>
      </c>
      <c r="D151" s="69"/>
      <c r="E151" s="69"/>
      <c r="F151" s="69"/>
      <c r="G151" s="69"/>
      <c r="H151" s="69"/>
      <c r="I151" s="68" t="s">
        <v>913</v>
      </c>
      <c r="J151" s="67" t="s">
        <v>912</v>
      </c>
      <c r="K151" s="67" t="s">
        <v>912</v>
      </c>
      <c r="L151" s="67" t="s">
        <v>912</v>
      </c>
      <c r="M151" s="67" t="s">
        <v>912</v>
      </c>
      <c r="N151" s="67" t="s">
        <v>912</v>
      </c>
      <c r="O151" s="67" t="s">
        <v>912</v>
      </c>
      <c r="P151" s="67" t="s">
        <v>912</v>
      </c>
      <c r="Q151" s="67" t="s">
        <v>912</v>
      </c>
      <c r="R151" s="67" t="s">
        <v>912</v>
      </c>
      <c r="S151" s="67"/>
      <c r="T151" s="67"/>
      <c r="U151" s="67"/>
      <c r="V151" s="67"/>
      <c r="W151" s="67" t="s">
        <v>912</v>
      </c>
      <c r="X151" s="67" t="s">
        <v>912</v>
      </c>
      <c r="Y151" s="67" t="s">
        <v>912</v>
      </c>
      <c r="Z151" s="67" t="s">
        <v>912</v>
      </c>
      <c r="AA151" s="67" t="s">
        <v>912</v>
      </c>
      <c r="AB151" s="67" t="s">
        <v>912</v>
      </c>
      <c r="AC151" s="67" t="s">
        <v>912</v>
      </c>
      <c r="AD151" s="66" t="s">
        <v>912</v>
      </c>
      <c r="AE151" s="58">
        <f>'[1]3 previsionale pdc'!K283/1000</f>
        <v>1163</v>
      </c>
      <c r="AF151" s="29" t="s">
        <v>7</v>
      </c>
    </row>
    <row r="152" spans="2:32" s="13" customFormat="1">
      <c r="B152" s="29"/>
      <c r="C152" s="70" t="s">
        <v>911</v>
      </c>
      <c r="D152" s="69"/>
      <c r="E152" s="69"/>
      <c r="F152" s="69"/>
      <c r="G152" s="69"/>
      <c r="H152" s="69"/>
      <c r="I152" s="68" t="s">
        <v>910</v>
      </c>
      <c r="J152" s="67" t="s">
        <v>909</v>
      </c>
      <c r="K152" s="67" t="s">
        <v>909</v>
      </c>
      <c r="L152" s="67" t="s">
        <v>909</v>
      </c>
      <c r="M152" s="67" t="s">
        <v>909</v>
      </c>
      <c r="N152" s="67" t="s">
        <v>909</v>
      </c>
      <c r="O152" s="67" t="s">
        <v>909</v>
      </c>
      <c r="P152" s="67" t="s">
        <v>909</v>
      </c>
      <c r="Q152" s="67" t="s">
        <v>909</v>
      </c>
      <c r="R152" s="67" t="s">
        <v>909</v>
      </c>
      <c r="S152" s="67"/>
      <c r="T152" s="67"/>
      <c r="U152" s="67"/>
      <c r="V152" s="67"/>
      <c r="W152" s="67" t="s">
        <v>909</v>
      </c>
      <c r="X152" s="67" t="s">
        <v>909</v>
      </c>
      <c r="Y152" s="67" t="s">
        <v>909</v>
      </c>
      <c r="Z152" s="67" t="s">
        <v>909</v>
      </c>
      <c r="AA152" s="67" t="s">
        <v>909</v>
      </c>
      <c r="AB152" s="67" t="s">
        <v>909</v>
      </c>
      <c r="AC152" s="67" t="s">
        <v>909</v>
      </c>
      <c r="AD152" s="66" t="s">
        <v>909</v>
      </c>
      <c r="AE152" s="58">
        <f>'[1]3 previsionale pdc'!K277/1000</f>
        <v>4653</v>
      </c>
      <c r="AF152" s="29" t="s">
        <v>7</v>
      </c>
    </row>
    <row r="153" spans="2:32" s="13" customFormat="1">
      <c r="B153" s="29"/>
      <c r="C153" s="75" t="s">
        <v>908</v>
      </c>
      <c r="D153" s="74"/>
      <c r="E153" s="74"/>
      <c r="F153" s="74"/>
      <c r="G153" s="74"/>
      <c r="H153" s="74"/>
      <c r="I153" s="73" t="s">
        <v>907</v>
      </c>
      <c r="J153" s="72" t="s">
        <v>906</v>
      </c>
      <c r="K153" s="72" t="s">
        <v>906</v>
      </c>
      <c r="L153" s="72" t="s">
        <v>906</v>
      </c>
      <c r="M153" s="72" t="s">
        <v>906</v>
      </c>
      <c r="N153" s="72" t="s">
        <v>906</v>
      </c>
      <c r="O153" s="72" t="s">
        <v>906</v>
      </c>
      <c r="P153" s="72" t="s">
        <v>906</v>
      </c>
      <c r="Q153" s="72" t="s">
        <v>906</v>
      </c>
      <c r="R153" s="72" t="s">
        <v>906</v>
      </c>
      <c r="S153" s="72"/>
      <c r="T153" s="72"/>
      <c r="U153" s="72"/>
      <c r="V153" s="72"/>
      <c r="W153" s="72" t="s">
        <v>906</v>
      </c>
      <c r="X153" s="72" t="s">
        <v>906</v>
      </c>
      <c r="Y153" s="72" t="s">
        <v>906</v>
      </c>
      <c r="Z153" s="72" t="s">
        <v>906</v>
      </c>
      <c r="AA153" s="72" t="s">
        <v>906</v>
      </c>
      <c r="AB153" s="72" t="s">
        <v>906</v>
      </c>
      <c r="AC153" s="72" t="s">
        <v>906</v>
      </c>
      <c r="AD153" s="71" t="s">
        <v>906</v>
      </c>
      <c r="AE153" s="46">
        <f>'[1]3 previsionale pdc'!K272/1000</f>
        <v>1.0229999999999999</v>
      </c>
      <c r="AF153" s="29" t="s">
        <v>7</v>
      </c>
    </row>
    <row r="154" spans="2:32" s="13" customFormat="1">
      <c r="B154" s="29"/>
      <c r="C154" s="75" t="s">
        <v>905</v>
      </c>
      <c r="D154" s="74"/>
      <c r="E154" s="74"/>
      <c r="F154" s="74"/>
      <c r="G154" s="74"/>
      <c r="H154" s="74"/>
      <c r="I154" s="73" t="s">
        <v>904</v>
      </c>
      <c r="J154" s="72" t="s">
        <v>903</v>
      </c>
      <c r="K154" s="72" t="s">
        <v>903</v>
      </c>
      <c r="L154" s="72" t="s">
        <v>903</v>
      </c>
      <c r="M154" s="72" t="s">
        <v>903</v>
      </c>
      <c r="N154" s="72" t="s">
        <v>903</v>
      </c>
      <c r="O154" s="72" t="s">
        <v>903</v>
      </c>
      <c r="P154" s="72" t="s">
        <v>903</v>
      </c>
      <c r="Q154" s="72" t="s">
        <v>903</v>
      </c>
      <c r="R154" s="72" t="s">
        <v>903</v>
      </c>
      <c r="S154" s="72"/>
      <c r="T154" s="72"/>
      <c r="U154" s="72"/>
      <c r="V154" s="72"/>
      <c r="W154" s="72" t="s">
        <v>903</v>
      </c>
      <c r="X154" s="72" t="s">
        <v>903</v>
      </c>
      <c r="Y154" s="72" t="s">
        <v>903</v>
      </c>
      <c r="Z154" s="72" t="s">
        <v>903</v>
      </c>
      <c r="AA154" s="72" t="s">
        <v>903</v>
      </c>
      <c r="AB154" s="72" t="s">
        <v>903</v>
      </c>
      <c r="AC154" s="72" t="s">
        <v>903</v>
      </c>
      <c r="AD154" s="71" t="s">
        <v>903</v>
      </c>
      <c r="AE154" s="46">
        <f>'[1]3 previsionale pdc'!K274/1000</f>
        <v>399</v>
      </c>
      <c r="AF154" s="29" t="s">
        <v>7</v>
      </c>
    </row>
    <row r="155" spans="2:32" s="13" customFormat="1">
      <c r="B155" s="29"/>
      <c r="C155" s="75" t="s">
        <v>902</v>
      </c>
      <c r="D155" s="74"/>
      <c r="E155" s="74"/>
      <c r="F155" s="74"/>
      <c r="G155" s="74"/>
      <c r="H155" s="74"/>
      <c r="I155" s="73" t="s">
        <v>901</v>
      </c>
      <c r="J155" s="72" t="s">
        <v>900</v>
      </c>
      <c r="K155" s="72" t="s">
        <v>900</v>
      </c>
      <c r="L155" s="72" t="s">
        <v>900</v>
      </c>
      <c r="M155" s="72" t="s">
        <v>900</v>
      </c>
      <c r="N155" s="72" t="s">
        <v>900</v>
      </c>
      <c r="O155" s="72" t="s">
        <v>900</v>
      </c>
      <c r="P155" s="72" t="s">
        <v>900</v>
      </c>
      <c r="Q155" s="72" t="s">
        <v>900</v>
      </c>
      <c r="R155" s="72" t="s">
        <v>900</v>
      </c>
      <c r="S155" s="72"/>
      <c r="T155" s="72"/>
      <c r="U155" s="72"/>
      <c r="V155" s="72"/>
      <c r="W155" s="72" t="s">
        <v>900</v>
      </c>
      <c r="X155" s="72" t="s">
        <v>900</v>
      </c>
      <c r="Y155" s="72" t="s">
        <v>900</v>
      </c>
      <c r="Z155" s="72" t="s">
        <v>900</v>
      </c>
      <c r="AA155" s="72" t="s">
        <v>900</v>
      </c>
      <c r="AB155" s="72" t="s">
        <v>900</v>
      </c>
      <c r="AC155" s="72" t="s">
        <v>900</v>
      </c>
      <c r="AD155" s="71" t="s">
        <v>900</v>
      </c>
      <c r="AE155" s="46">
        <f>'[1]3 previsionale pdc'!K292/1000</f>
        <v>0</v>
      </c>
      <c r="AF155" s="29" t="s">
        <v>7</v>
      </c>
    </row>
    <row r="156" spans="2:32" s="13" customFormat="1">
      <c r="B156" s="29"/>
      <c r="C156" s="75" t="s">
        <v>899</v>
      </c>
      <c r="D156" s="74"/>
      <c r="E156" s="74"/>
      <c r="F156" s="74"/>
      <c r="G156" s="74"/>
      <c r="H156" s="74"/>
      <c r="I156" s="73" t="s">
        <v>898</v>
      </c>
      <c r="J156" s="72" t="s">
        <v>897</v>
      </c>
      <c r="K156" s="72" t="s">
        <v>897</v>
      </c>
      <c r="L156" s="72" t="s">
        <v>897</v>
      </c>
      <c r="M156" s="72" t="s">
        <v>897</v>
      </c>
      <c r="N156" s="72" t="s">
        <v>897</v>
      </c>
      <c r="O156" s="72" t="s">
        <v>897</v>
      </c>
      <c r="P156" s="72" t="s">
        <v>897</v>
      </c>
      <c r="Q156" s="72" t="s">
        <v>897</v>
      </c>
      <c r="R156" s="72" t="s">
        <v>897</v>
      </c>
      <c r="S156" s="72"/>
      <c r="T156" s="72"/>
      <c r="U156" s="72"/>
      <c r="V156" s="72"/>
      <c r="W156" s="72" t="s">
        <v>897</v>
      </c>
      <c r="X156" s="72" t="s">
        <v>897</v>
      </c>
      <c r="Y156" s="72" t="s">
        <v>897</v>
      </c>
      <c r="Z156" s="72" t="s">
        <v>897</v>
      </c>
      <c r="AA156" s="72" t="s">
        <v>897</v>
      </c>
      <c r="AB156" s="72" t="s">
        <v>897</v>
      </c>
      <c r="AC156" s="72" t="s">
        <v>897</v>
      </c>
      <c r="AD156" s="71" t="s">
        <v>897</v>
      </c>
      <c r="AE156" s="46">
        <f>'[1]3 previsionale pdc'!K286/1000</f>
        <v>0</v>
      </c>
      <c r="AF156" s="29" t="s">
        <v>7</v>
      </c>
    </row>
    <row r="157" spans="2:32" s="13" customFormat="1">
      <c r="B157" s="29"/>
      <c r="C157" s="75" t="s">
        <v>896</v>
      </c>
      <c r="D157" s="74"/>
      <c r="E157" s="74"/>
      <c r="F157" s="74"/>
      <c r="G157" s="74"/>
      <c r="H157" s="74"/>
      <c r="I157" s="73" t="s">
        <v>895</v>
      </c>
      <c r="J157" s="72" t="s">
        <v>894</v>
      </c>
      <c r="K157" s="72" t="s">
        <v>894</v>
      </c>
      <c r="L157" s="72" t="s">
        <v>894</v>
      </c>
      <c r="M157" s="72" t="s">
        <v>894</v>
      </c>
      <c r="N157" s="72" t="s">
        <v>894</v>
      </c>
      <c r="O157" s="72" t="s">
        <v>894</v>
      </c>
      <c r="P157" s="72" t="s">
        <v>894</v>
      </c>
      <c r="Q157" s="72" t="s">
        <v>894</v>
      </c>
      <c r="R157" s="72" t="s">
        <v>894</v>
      </c>
      <c r="S157" s="72"/>
      <c r="T157" s="72"/>
      <c r="U157" s="72"/>
      <c r="V157" s="72"/>
      <c r="W157" s="72" t="s">
        <v>894</v>
      </c>
      <c r="X157" s="72" t="s">
        <v>894</v>
      </c>
      <c r="Y157" s="72" t="s">
        <v>894</v>
      </c>
      <c r="Z157" s="72" t="s">
        <v>894</v>
      </c>
      <c r="AA157" s="72" t="s">
        <v>894</v>
      </c>
      <c r="AB157" s="72" t="s">
        <v>894</v>
      </c>
      <c r="AC157" s="72" t="s">
        <v>894</v>
      </c>
      <c r="AD157" s="71" t="s">
        <v>894</v>
      </c>
      <c r="AE157" s="46">
        <f>'[1]3 previsionale pdc'!K288/1000</f>
        <v>418</v>
      </c>
      <c r="AF157" s="29" t="s">
        <v>7</v>
      </c>
    </row>
    <row r="158" spans="2:32" s="13" customFormat="1">
      <c r="B158" s="29" t="s">
        <v>58</v>
      </c>
      <c r="C158" s="75" t="s">
        <v>893</v>
      </c>
      <c r="D158" s="74"/>
      <c r="E158" s="74"/>
      <c r="F158" s="74"/>
      <c r="G158" s="74"/>
      <c r="H158" s="74"/>
      <c r="I158" s="73" t="s">
        <v>892</v>
      </c>
      <c r="J158" s="72" t="s">
        <v>891</v>
      </c>
      <c r="K158" s="72" t="s">
        <v>891</v>
      </c>
      <c r="L158" s="72" t="s">
        <v>891</v>
      </c>
      <c r="M158" s="72" t="s">
        <v>891</v>
      </c>
      <c r="N158" s="72" t="s">
        <v>891</v>
      </c>
      <c r="O158" s="72" t="s">
        <v>891</v>
      </c>
      <c r="P158" s="72" t="s">
        <v>891</v>
      </c>
      <c r="Q158" s="72" t="s">
        <v>891</v>
      </c>
      <c r="R158" s="72" t="s">
        <v>891</v>
      </c>
      <c r="S158" s="72"/>
      <c r="T158" s="72"/>
      <c r="U158" s="72"/>
      <c r="V158" s="72"/>
      <c r="W158" s="72" t="s">
        <v>891</v>
      </c>
      <c r="X158" s="72" t="s">
        <v>891</v>
      </c>
      <c r="Y158" s="72" t="s">
        <v>891</v>
      </c>
      <c r="Z158" s="72" t="s">
        <v>891</v>
      </c>
      <c r="AA158" s="72" t="s">
        <v>891</v>
      </c>
      <c r="AB158" s="72" t="s">
        <v>891</v>
      </c>
      <c r="AC158" s="72" t="s">
        <v>891</v>
      </c>
      <c r="AD158" s="71" t="s">
        <v>891</v>
      </c>
      <c r="AE158" s="46">
        <f>'[1]3 previsionale pdc'!K290/1000</f>
        <v>59</v>
      </c>
      <c r="AF158" s="29" t="s">
        <v>7</v>
      </c>
    </row>
    <row r="159" spans="2:32" s="13" customFormat="1">
      <c r="B159" s="29"/>
      <c r="C159" s="80" t="s">
        <v>890</v>
      </c>
      <c r="D159" s="79"/>
      <c r="E159" s="79"/>
      <c r="F159" s="79"/>
      <c r="G159" s="79"/>
      <c r="H159" s="79"/>
      <c r="I159" s="78" t="s">
        <v>889</v>
      </c>
      <c r="J159" s="77" t="s">
        <v>889</v>
      </c>
      <c r="K159" s="77" t="s">
        <v>889</v>
      </c>
      <c r="L159" s="77" t="s">
        <v>889</v>
      </c>
      <c r="M159" s="77" t="s">
        <v>889</v>
      </c>
      <c r="N159" s="77" t="s">
        <v>889</v>
      </c>
      <c r="O159" s="77" t="s">
        <v>889</v>
      </c>
      <c r="P159" s="77" t="s">
        <v>889</v>
      </c>
      <c r="Q159" s="77" t="s">
        <v>889</v>
      </c>
      <c r="R159" s="77" t="s">
        <v>889</v>
      </c>
      <c r="S159" s="77"/>
      <c r="T159" s="77"/>
      <c r="U159" s="77"/>
      <c r="V159" s="77"/>
      <c r="W159" s="77" t="s">
        <v>889</v>
      </c>
      <c r="X159" s="77" t="s">
        <v>889</v>
      </c>
      <c r="Y159" s="77" t="s">
        <v>889</v>
      </c>
      <c r="Z159" s="77" t="s">
        <v>889</v>
      </c>
      <c r="AA159" s="77" t="s">
        <v>889</v>
      </c>
      <c r="AB159" s="77" t="s">
        <v>889</v>
      </c>
      <c r="AC159" s="77" t="s">
        <v>889</v>
      </c>
      <c r="AD159" s="76" t="s">
        <v>889</v>
      </c>
      <c r="AE159" s="22">
        <f>SUM(AE160:AE166)</f>
        <v>644.16300000000001</v>
      </c>
      <c r="AF159" s="29" t="s">
        <v>7</v>
      </c>
    </row>
    <row r="160" spans="2:32" s="13" customFormat="1">
      <c r="B160" s="29"/>
      <c r="C160" s="75" t="s">
        <v>888</v>
      </c>
      <c r="D160" s="74"/>
      <c r="E160" s="74"/>
      <c r="F160" s="74"/>
      <c r="G160" s="74"/>
      <c r="H160" s="74"/>
      <c r="I160" s="73" t="s">
        <v>887</v>
      </c>
      <c r="J160" s="72" t="s">
        <v>887</v>
      </c>
      <c r="K160" s="72" t="s">
        <v>887</v>
      </c>
      <c r="L160" s="72" t="s">
        <v>887</v>
      </c>
      <c r="M160" s="72" t="s">
        <v>887</v>
      </c>
      <c r="N160" s="72" t="s">
        <v>887</v>
      </c>
      <c r="O160" s="72" t="s">
        <v>887</v>
      </c>
      <c r="P160" s="72" t="s">
        <v>887</v>
      </c>
      <c r="Q160" s="72" t="s">
        <v>887</v>
      </c>
      <c r="R160" s="72" t="s">
        <v>887</v>
      </c>
      <c r="S160" s="72"/>
      <c r="T160" s="72"/>
      <c r="U160" s="72"/>
      <c r="V160" s="72"/>
      <c r="W160" s="72" t="s">
        <v>887</v>
      </c>
      <c r="X160" s="72" t="s">
        <v>887</v>
      </c>
      <c r="Y160" s="72" t="s">
        <v>887</v>
      </c>
      <c r="Z160" s="72" t="s">
        <v>887</v>
      </c>
      <c r="AA160" s="72" t="s">
        <v>887</v>
      </c>
      <c r="AB160" s="72" t="s">
        <v>887</v>
      </c>
      <c r="AC160" s="72" t="s">
        <v>887</v>
      </c>
      <c r="AD160" s="71" t="s">
        <v>887</v>
      </c>
      <c r="AE160" s="46">
        <f>'[1]3 previsionale pdc'!K299/1000</f>
        <v>57</v>
      </c>
      <c r="AF160" s="29" t="s">
        <v>7</v>
      </c>
    </row>
    <row r="161" spans="2:32" s="13" customFormat="1">
      <c r="B161" s="29"/>
      <c r="C161" s="75" t="s">
        <v>886</v>
      </c>
      <c r="D161" s="74"/>
      <c r="E161" s="74"/>
      <c r="F161" s="74"/>
      <c r="G161" s="74"/>
      <c r="H161" s="74"/>
      <c r="I161" s="73" t="s">
        <v>885</v>
      </c>
      <c r="J161" s="72" t="s">
        <v>884</v>
      </c>
      <c r="K161" s="72" t="s">
        <v>884</v>
      </c>
      <c r="L161" s="72" t="s">
        <v>884</v>
      </c>
      <c r="M161" s="72" t="s">
        <v>884</v>
      </c>
      <c r="N161" s="72" t="s">
        <v>884</v>
      </c>
      <c r="O161" s="72" t="s">
        <v>884</v>
      </c>
      <c r="P161" s="72" t="s">
        <v>884</v>
      </c>
      <c r="Q161" s="72" t="s">
        <v>884</v>
      </c>
      <c r="R161" s="72" t="s">
        <v>884</v>
      </c>
      <c r="S161" s="72"/>
      <c r="T161" s="72"/>
      <c r="U161" s="72"/>
      <c r="V161" s="72"/>
      <c r="W161" s="72" t="s">
        <v>884</v>
      </c>
      <c r="X161" s="72" t="s">
        <v>884</v>
      </c>
      <c r="Y161" s="72" t="s">
        <v>884</v>
      </c>
      <c r="Z161" s="72" t="s">
        <v>884</v>
      </c>
      <c r="AA161" s="72" t="s">
        <v>884</v>
      </c>
      <c r="AB161" s="72" t="s">
        <v>884</v>
      </c>
      <c r="AC161" s="72" t="s">
        <v>884</v>
      </c>
      <c r="AD161" s="71" t="s">
        <v>884</v>
      </c>
      <c r="AE161" s="46">
        <f>'[1]3 previsionale pdc'!K301/1000</f>
        <v>41</v>
      </c>
      <c r="AF161" s="29" t="s">
        <v>7</v>
      </c>
    </row>
    <row r="162" spans="2:32" s="13" customFormat="1">
      <c r="B162" s="29"/>
      <c r="C162" s="75" t="s">
        <v>883</v>
      </c>
      <c r="D162" s="74"/>
      <c r="E162" s="74"/>
      <c r="F162" s="74"/>
      <c r="G162" s="74"/>
      <c r="H162" s="74"/>
      <c r="I162" s="73" t="s">
        <v>882</v>
      </c>
      <c r="J162" s="72" t="s">
        <v>882</v>
      </c>
      <c r="K162" s="72" t="s">
        <v>882</v>
      </c>
      <c r="L162" s="72" t="s">
        <v>882</v>
      </c>
      <c r="M162" s="72" t="s">
        <v>882</v>
      </c>
      <c r="N162" s="72" t="s">
        <v>882</v>
      </c>
      <c r="O162" s="72" t="s">
        <v>882</v>
      </c>
      <c r="P162" s="72" t="s">
        <v>882</v>
      </c>
      <c r="Q162" s="72" t="s">
        <v>882</v>
      </c>
      <c r="R162" s="72" t="s">
        <v>882</v>
      </c>
      <c r="S162" s="72"/>
      <c r="T162" s="72"/>
      <c r="U162" s="72"/>
      <c r="V162" s="72"/>
      <c r="W162" s="72" t="s">
        <v>882</v>
      </c>
      <c r="X162" s="72" t="s">
        <v>882</v>
      </c>
      <c r="Y162" s="72" t="s">
        <v>882</v>
      </c>
      <c r="Z162" s="72" t="s">
        <v>882</v>
      </c>
      <c r="AA162" s="72" t="s">
        <v>882</v>
      </c>
      <c r="AB162" s="72" t="s">
        <v>882</v>
      </c>
      <c r="AC162" s="72" t="s">
        <v>882</v>
      </c>
      <c r="AD162" s="71" t="s">
        <v>882</v>
      </c>
      <c r="AE162" s="46">
        <f>'[1]3 previsionale pdc'!K304/1000</f>
        <v>214.16300000000001</v>
      </c>
      <c r="AF162" s="29" t="s">
        <v>7</v>
      </c>
    </row>
    <row r="163" spans="2:32" s="13" customFormat="1">
      <c r="B163" s="29"/>
      <c r="C163" s="75" t="s">
        <v>881</v>
      </c>
      <c r="D163" s="74"/>
      <c r="E163" s="74"/>
      <c r="F163" s="74"/>
      <c r="G163" s="74"/>
      <c r="H163" s="74"/>
      <c r="I163" s="73" t="s">
        <v>880</v>
      </c>
      <c r="J163" s="72" t="s">
        <v>880</v>
      </c>
      <c r="K163" s="72" t="s">
        <v>880</v>
      </c>
      <c r="L163" s="72" t="s">
        <v>880</v>
      </c>
      <c r="M163" s="72" t="s">
        <v>880</v>
      </c>
      <c r="N163" s="72" t="s">
        <v>880</v>
      </c>
      <c r="O163" s="72" t="s">
        <v>880</v>
      </c>
      <c r="P163" s="72" t="s">
        <v>880</v>
      </c>
      <c r="Q163" s="72" t="s">
        <v>880</v>
      </c>
      <c r="R163" s="72" t="s">
        <v>880</v>
      </c>
      <c r="S163" s="72"/>
      <c r="T163" s="72"/>
      <c r="U163" s="72"/>
      <c r="V163" s="72"/>
      <c r="W163" s="72" t="s">
        <v>880</v>
      </c>
      <c r="X163" s="72" t="s">
        <v>880</v>
      </c>
      <c r="Y163" s="72" t="s">
        <v>880</v>
      </c>
      <c r="Z163" s="72" t="s">
        <v>880</v>
      </c>
      <c r="AA163" s="72" t="s">
        <v>880</v>
      </c>
      <c r="AB163" s="72" t="s">
        <v>880</v>
      </c>
      <c r="AC163" s="72" t="s">
        <v>880</v>
      </c>
      <c r="AD163" s="71" t="s">
        <v>880</v>
      </c>
      <c r="AE163" s="46">
        <f>'[1]3 previsionale pdc'!K307/1000</f>
        <v>247</v>
      </c>
      <c r="AF163" s="29" t="s">
        <v>7</v>
      </c>
    </row>
    <row r="164" spans="2:32" s="13" customFormat="1">
      <c r="B164" s="29"/>
      <c r="C164" s="75" t="s">
        <v>879</v>
      </c>
      <c r="D164" s="74"/>
      <c r="E164" s="74"/>
      <c r="F164" s="74"/>
      <c r="G164" s="74"/>
      <c r="H164" s="74"/>
      <c r="I164" s="73" t="s">
        <v>878</v>
      </c>
      <c r="J164" s="72" t="s">
        <v>878</v>
      </c>
      <c r="K164" s="72" t="s">
        <v>878</v>
      </c>
      <c r="L164" s="72" t="s">
        <v>878</v>
      </c>
      <c r="M164" s="72" t="s">
        <v>878</v>
      </c>
      <c r="N164" s="72" t="s">
        <v>878</v>
      </c>
      <c r="O164" s="72" t="s">
        <v>878</v>
      </c>
      <c r="P164" s="72" t="s">
        <v>878</v>
      </c>
      <c r="Q164" s="72" t="s">
        <v>878</v>
      </c>
      <c r="R164" s="72" t="s">
        <v>878</v>
      </c>
      <c r="S164" s="72"/>
      <c r="T164" s="72"/>
      <c r="U164" s="72"/>
      <c r="V164" s="72"/>
      <c r="W164" s="72" t="s">
        <v>878</v>
      </c>
      <c r="X164" s="72" t="s">
        <v>878</v>
      </c>
      <c r="Y164" s="72" t="s">
        <v>878</v>
      </c>
      <c r="Z164" s="72" t="s">
        <v>878</v>
      </c>
      <c r="AA164" s="72" t="s">
        <v>878</v>
      </c>
      <c r="AB164" s="72" t="s">
        <v>878</v>
      </c>
      <c r="AC164" s="72" t="s">
        <v>878</v>
      </c>
      <c r="AD164" s="71" t="s">
        <v>878</v>
      </c>
      <c r="AE164" s="46">
        <f>'[1]3 previsionale pdc'!K310/1000</f>
        <v>0</v>
      </c>
      <c r="AF164" s="29" t="s">
        <v>7</v>
      </c>
    </row>
    <row r="165" spans="2:32" s="13" customFormat="1">
      <c r="B165" s="29"/>
      <c r="C165" s="75" t="s">
        <v>877</v>
      </c>
      <c r="D165" s="74"/>
      <c r="E165" s="74"/>
      <c r="F165" s="74"/>
      <c r="G165" s="74"/>
      <c r="H165" s="74"/>
      <c r="I165" s="73" t="s">
        <v>876</v>
      </c>
      <c r="J165" s="72" t="s">
        <v>875</v>
      </c>
      <c r="K165" s="72" t="s">
        <v>875</v>
      </c>
      <c r="L165" s="72" t="s">
        <v>875</v>
      </c>
      <c r="M165" s="72" t="s">
        <v>875</v>
      </c>
      <c r="N165" s="72" t="s">
        <v>875</v>
      </c>
      <c r="O165" s="72" t="s">
        <v>875</v>
      </c>
      <c r="P165" s="72" t="s">
        <v>875</v>
      </c>
      <c r="Q165" s="72" t="s">
        <v>875</v>
      </c>
      <c r="R165" s="72" t="s">
        <v>875</v>
      </c>
      <c r="S165" s="72"/>
      <c r="T165" s="72"/>
      <c r="U165" s="72"/>
      <c r="V165" s="72"/>
      <c r="W165" s="72" t="s">
        <v>875</v>
      </c>
      <c r="X165" s="72" t="s">
        <v>875</v>
      </c>
      <c r="Y165" s="72" t="s">
        <v>875</v>
      </c>
      <c r="Z165" s="72" t="s">
        <v>875</v>
      </c>
      <c r="AA165" s="72" t="s">
        <v>875</v>
      </c>
      <c r="AB165" s="72" t="s">
        <v>875</v>
      </c>
      <c r="AC165" s="72" t="s">
        <v>875</v>
      </c>
      <c r="AD165" s="71" t="s">
        <v>875</v>
      </c>
      <c r="AE165" s="46">
        <f>'[1]3 previsionale pdc'!K312/1000</f>
        <v>85</v>
      </c>
      <c r="AF165" s="29" t="s">
        <v>7</v>
      </c>
    </row>
    <row r="166" spans="2:32" s="13" customFormat="1">
      <c r="B166" s="29" t="s">
        <v>58</v>
      </c>
      <c r="C166" s="75" t="s">
        <v>874</v>
      </c>
      <c r="D166" s="74"/>
      <c r="E166" s="74"/>
      <c r="F166" s="74"/>
      <c r="G166" s="74"/>
      <c r="H166" s="74"/>
      <c r="I166" s="73" t="s">
        <v>873</v>
      </c>
      <c r="J166" s="72" t="s">
        <v>872</v>
      </c>
      <c r="K166" s="72" t="s">
        <v>872</v>
      </c>
      <c r="L166" s="72" t="s">
        <v>872</v>
      </c>
      <c r="M166" s="72" t="s">
        <v>872</v>
      </c>
      <c r="N166" s="72" t="s">
        <v>872</v>
      </c>
      <c r="O166" s="72" t="s">
        <v>872</v>
      </c>
      <c r="P166" s="72" t="s">
        <v>872</v>
      </c>
      <c r="Q166" s="72" t="s">
        <v>872</v>
      </c>
      <c r="R166" s="72" t="s">
        <v>872</v>
      </c>
      <c r="S166" s="72"/>
      <c r="T166" s="72"/>
      <c r="U166" s="72"/>
      <c r="V166" s="72"/>
      <c r="W166" s="72" t="s">
        <v>872</v>
      </c>
      <c r="X166" s="72" t="s">
        <v>872</v>
      </c>
      <c r="Y166" s="72" t="s">
        <v>872</v>
      </c>
      <c r="Z166" s="72" t="s">
        <v>872</v>
      </c>
      <c r="AA166" s="72" t="s">
        <v>872</v>
      </c>
      <c r="AB166" s="72" t="s">
        <v>872</v>
      </c>
      <c r="AC166" s="72" t="s">
        <v>872</v>
      </c>
      <c r="AD166" s="71" t="s">
        <v>872</v>
      </c>
      <c r="AE166" s="46">
        <f>'[1]3 previsionale pdc'!K315/1000</f>
        <v>0</v>
      </c>
      <c r="AF166" s="29" t="s">
        <v>7</v>
      </c>
    </row>
    <row r="167" spans="2:32" s="13" customFormat="1">
      <c r="B167" s="29"/>
      <c r="C167" s="85" t="s">
        <v>871</v>
      </c>
      <c r="D167" s="84"/>
      <c r="E167" s="84"/>
      <c r="F167" s="84"/>
      <c r="G167" s="84"/>
      <c r="H167" s="84"/>
      <c r="I167" s="83" t="s">
        <v>870</v>
      </c>
      <c r="J167" s="82" t="s">
        <v>870</v>
      </c>
      <c r="K167" s="82" t="s">
        <v>870</v>
      </c>
      <c r="L167" s="82" t="s">
        <v>870</v>
      </c>
      <c r="M167" s="82" t="s">
        <v>870</v>
      </c>
      <c r="N167" s="82" t="s">
        <v>870</v>
      </c>
      <c r="O167" s="82" t="s">
        <v>870</v>
      </c>
      <c r="P167" s="82" t="s">
        <v>870</v>
      </c>
      <c r="Q167" s="82" t="s">
        <v>870</v>
      </c>
      <c r="R167" s="82" t="s">
        <v>870</v>
      </c>
      <c r="S167" s="82"/>
      <c r="T167" s="82"/>
      <c r="U167" s="82"/>
      <c r="V167" s="82"/>
      <c r="W167" s="82" t="s">
        <v>870</v>
      </c>
      <c r="X167" s="82" t="s">
        <v>870</v>
      </c>
      <c r="Y167" s="82" t="s">
        <v>870</v>
      </c>
      <c r="Z167" s="82" t="s">
        <v>870</v>
      </c>
      <c r="AA167" s="82" t="s">
        <v>870</v>
      </c>
      <c r="AB167" s="82" t="s">
        <v>870</v>
      </c>
      <c r="AC167" s="82" t="s">
        <v>870</v>
      </c>
      <c r="AD167" s="81" t="s">
        <v>870</v>
      </c>
      <c r="AE167" s="41">
        <f>AE168+AE284</f>
        <v>24101.341</v>
      </c>
      <c r="AF167" s="29" t="s">
        <v>7</v>
      </c>
    </row>
    <row r="168" spans="2:32" s="13" customFormat="1">
      <c r="B168" s="29"/>
      <c r="C168" s="85" t="s">
        <v>869</v>
      </c>
      <c r="D168" s="84"/>
      <c r="E168" s="84"/>
      <c r="F168" s="84"/>
      <c r="G168" s="84"/>
      <c r="H168" s="84"/>
      <c r="I168" s="83" t="s">
        <v>868</v>
      </c>
      <c r="J168" s="82" t="s">
        <v>868</v>
      </c>
      <c r="K168" s="82" t="s">
        <v>868</v>
      </c>
      <c r="L168" s="82" t="s">
        <v>868</v>
      </c>
      <c r="M168" s="82" t="s">
        <v>868</v>
      </c>
      <c r="N168" s="82" t="s">
        <v>868</v>
      </c>
      <c r="O168" s="82" t="s">
        <v>868</v>
      </c>
      <c r="P168" s="82" t="s">
        <v>868</v>
      </c>
      <c r="Q168" s="82" t="s">
        <v>868</v>
      </c>
      <c r="R168" s="82" t="s">
        <v>868</v>
      </c>
      <c r="S168" s="82"/>
      <c r="T168" s="82"/>
      <c r="U168" s="82"/>
      <c r="V168" s="82"/>
      <c r="W168" s="82" t="s">
        <v>868</v>
      </c>
      <c r="X168" s="82" t="s">
        <v>868</v>
      </c>
      <c r="Y168" s="82" t="s">
        <v>868</v>
      </c>
      <c r="Z168" s="82" t="s">
        <v>868</v>
      </c>
      <c r="AA168" s="82" t="s">
        <v>868</v>
      </c>
      <c r="AB168" s="82" t="s">
        <v>868</v>
      </c>
      <c r="AC168" s="82" t="s">
        <v>868</v>
      </c>
      <c r="AD168" s="81" t="s">
        <v>868</v>
      </c>
      <c r="AE168" s="22">
        <f>AE169+AE177+AE181+AE192+AE198+AE203+AE208+AE218+AE224+AE231+AE237+AE242+AE248+AE256+AE263+AE277+AE283</f>
        <v>10695.226999999999</v>
      </c>
      <c r="AF168" s="29" t="s">
        <v>7</v>
      </c>
    </row>
    <row r="169" spans="2:32" s="13" customFormat="1">
      <c r="B169" s="29"/>
      <c r="C169" s="80" t="s">
        <v>867</v>
      </c>
      <c r="D169" s="79"/>
      <c r="E169" s="79"/>
      <c r="F169" s="79"/>
      <c r="G169" s="79"/>
      <c r="H169" s="79"/>
      <c r="I169" s="78" t="s">
        <v>866</v>
      </c>
      <c r="J169" s="77" t="s">
        <v>866</v>
      </c>
      <c r="K169" s="77" t="s">
        <v>866</v>
      </c>
      <c r="L169" s="77" t="s">
        <v>866</v>
      </c>
      <c r="M169" s="77" t="s">
        <v>866</v>
      </c>
      <c r="N169" s="77" t="s">
        <v>866</v>
      </c>
      <c r="O169" s="77" t="s">
        <v>866</v>
      </c>
      <c r="P169" s="77" t="s">
        <v>866</v>
      </c>
      <c r="Q169" s="77" t="s">
        <v>866</v>
      </c>
      <c r="R169" s="77" t="s">
        <v>866</v>
      </c>
      <c r="S169" s="77"/>
      <c r="T169" s="77"/>
      <c r="U169" s="77"/>
      <c r="V169" s="77"/>
      <c r="W169" s="77" t="s">
        <v>866</v>
      </c>
      <c r="X169" s="77" t="s">
        <v>866</v>
      </c>
      <c r="Y169" s="77" t="s">
        <v>866</v>
      </c>
      <c r="Z169" s="77" t="s">
        <v>866</v>
      </c>
      <c r="AA169" s="77" t="s">
        <v>866</v>
      </c>
      <c r="AB169" s="77" t="s">
        <v>866</v>
      </c>
      <c r="AC169" s="77" t="s">
        <v>866</v>
      </c>
      <c r="AD169" s="76" t="s">
        <v>866</v>
      </c>
      <c r="AE169" s="46">
        <f>AE170+AE175+AE176</f>
        <v>0</v>
      </c>
      <c r="AF169" s="29" t="s">
        <v>7</v>
      </c>
    </row>
    <row r="170" spans="2:32" s="13" customFormat="1">
      <c r="B170" s="29"/>
      <c r="C170" s="75" t="s">
        <v>865</v>
      </c>
      <c r="D170" s="74"/>
      <c r="E170" s="74"/>
      <c r="F170" s="74"/>
      <c r="G170" s="74"/>
      <c r="H170" s="74"/>
      <c r="I170" s="73" t="s">
        <v>864</v>
      </c>
      <c r="J170" s="72" t="s">
        <v>864</v>
      </c>
      <c r="K170" s="72" t="s">
        <v>864</v>
      </c>
      <c r="L170" s="72" t="s">
        <v>864</v>
      </c>
      <c r="M170" s="72" t="s">
        <v>864</v>
      </c>
      <c r="N170" s="72" t="s">
        <v>864</v>
      </c>
      <c r="O170" s="72" t="s">
        <v>864</v>
      </c>
      <c r="P170" s="72" t="s">
        <v>864</v>
      </c>
      <c r="Q170" s="72" t="s">
        <v>864</v>
      </c>
      <c r="R170" s="72" t="s">
        <v>864</v>
      </c>
      <c r="S170" s="72"/>
      <c r="T170" s="72"/>
      <c r="U170" s="72"/>
      <c r="V170" s="72"/>
      <c r="W170" s="72" t="s">
        <v>864</v>
      </c>
      <c r="X170" s="72" t="s">
        <v>864</v>
      </c>
      <c r="Y170" s="72" t="s">
        <v>864</v>
      </c>
      <c r="Z170" s="72" t="s">
        <v>864</v>
      </c>
      <c r="AA170" s="72" t="s">
        <v>864</v>
      </c>
      <c r="AB170" s="72" t="s">
        <v>864</v>
      </c>
      <c r="AC170" s="72" t="s">
        <v>864</v>
      </c>
      <c r="AD170" s="71" t="s">
        <v>864</v>
      </c>
      <c r="AE170" s="52">
        <f>SUM(AE171:AE174)</f>
        <v>0</v>
      </c>
      <c r="AF170" s="29" t="s">
        <v>7</v>
      </c>
    </row>
    <row r="171" spans="2:32" s="13" customFormat="1">
      <c r="B171" s="29"/>
      <c r="C171" s="75" t="s">
        <v>863</v>
      </c>
      <c r="D171" s="74"/>
      <c r="E171" s="74"/>
      <c r="F171" s="74"/>
      <c r="G171" s="74"/>
      <c r="H171" s="74"/>
      <c r="I171" s="73" t="s">
        <v>862</v>
      </c>
      <c r="J171" s="72" t="s">
        <v>861</v>
      </c>
      <c r="K171" s="72" t="s">
        <v>861</v>
      </c>
      <c r="L171" s="72" t="s">
        <v>861</v>
      </c>
      <c r="M171" s="72" t="s">
        <v>861</v>
      </c>
      <c r="N171" s="72" t="s">
        <v>861</v>
      </c>
      <c r="O171" s="72" t="s">
        <v>861</v>
      </c>
      <c r="P171" s="72" t="s">
        <v>861</v>
      </c>
      <c r="Q171" s="72" t="s">
        <v>861</v>
      </c>
      <c r="R171" s="72" t="s">
        <v>861</v>
      </c>
      <c r="S171" s="72"/>
      <c r="T171" s="72"/>
      <c r="U171" s="72"/>
      <c r="V171" s="72"/>
      <c r="W171" s="72" t="s">
        <v>861</v>
      </c>
      <c r="X171" s="72" t="s">
        <v>861</v>
      </c>
      <c r="Y171" s="72" t="s">
        <v>861</v>
      </c>
      <c r="Z171" s="72" t="s">
        <v>861</v>
      </c>
      <c r="AA171" s="72" t="s">
        <v>861</v>
      </c>
      <c r="AB171" s="72" t="s">
        <v>861</v>
      </c>
      <c r="AC171" s="72" t="s">
        <v>861</v>
      </c>
      <c r="AD171" s="71" t="s">
        <v>861</v>
      </c>
      <c r="AE171" s="58">
        <f>'[1]3 previsionale pdc'!K321/1000</f>
        <v>0</v>
      </c>
      <c r="AF171" s="29" t="s">
        <v>7</v>
      </c>
    </row>
    <row r="172" spans="2:32" s="13" customFormat="1">
      <c r="B172" s="29"/>
      <c r="C172" s="75" t="s">
        <v>860</v>
      </c>
      <c r="D172" s="74"/>
      <c r="E172" s="74"/>
      <c r="F172" s="74"/>
      <c r="G172" s="74"/>
      <c r="H172" s="74"/>
      <c r="I172" s="73" t="s">
        <v>859</v>
      </c>
      <c r="J172" s="72" t="s">
        <v>858</v>
      </c>
      <c r="K172" s="72" t="s">
        <v>858</v>
      </c>
      <c r="L172" s="72" t="s">
        <v>858</v>
      </c>
      <c r="M172" s="72" t="s">
        <v>858</v>
      </c>
      <c r="N172" s="72" t="s">
        <v>858</v>
      </c>
      <c r="O172" s="72" t="s">
        <v>858</v>
      </c>
      <c r="P172" s="72" t="s">
        <v>858</v>
      </c>
      <c r="Q172" s="72" t="s">
        <v>858</v>
      </c>
      <c r="R172" s="72" t="s">
        <v>858</v>
      </c>
      <c r="S172" s="72"/>
      <c r="T172" s="72"/>
      <c r="U172" s="72"/>
      <c r="V172" s="72"/>
      <c r="W172" s="72" t="s">
        <v>858</v>
      </c>
      <c r="X172" s="72" t="s">
        <v>858</v>
      </c>
      <c r="Y172" s="72" t="s">
        <v>858</v>
      </c>
      <c r="Z172" s="72" t="s">
        <v>858</v>
      </c>
      <c r="AA172" s="72" t="s">
        <v>858</v>
      </c>
      <c r="AB172" s="72" t="s">
        <v>858</v>
      </c>
      <c r="AC172" s="72" t="s">
        <v>858</v>
      </c>
      <c r="AD172" s="71" t="s">
        <v>858</v>
      </c>
      <c r="AE172" s="58">
        <f>'[1]3 previsionale pdc'!K322/1000</f>
        <v>0</v>
      </c>
      <c r="AF172" s="29" t="s">
        <v>7</v>
      </c>
    </row>
    <row r="173" spans="2:32" s="13" customFormat="1">
      <c r="B173" s="29"/>
      <c r="C173" s="75" t="s">
        <v>857</v>
      </c>
      <c r="D173" s="74"/>
      <c r="E173" s="74"/>
      <c r="F173" s="74"/>
      <c r="G173" s="74"/>
      <c r="H173" s="74"/>
      <c r="I173" s="73" t="s">
        <v>856</v>
      </c>
      <c r="J173" s="72" t="s">
        <v>855</v>
      </c>
      <c r="K173" s="72" t="s">
        <v>855</v>
      </c>
      <c r="L173" s="72" t="s">
        <v>855</v>
      </c>
      <c r="M173" s="72" t="s">
        <v>855</v>
      </c>
      <c r="N173" s="72" t="s">
        <v>855</v>
      </c>
      <c r="O173" s="72" t="s">
        <v>855</v>
      </c>
      <c r="P173" s="72" t="s">
        <v>855</v>
      </c>
      <c r="Q173" s="72" t="s">
        <v>855</v>
      </c>
      <c r="R173" s="72" t="s">
        <v>855</v>
      </c>
      <c r="S173" s="72"/>
      <c r="T173" s="72"/>
      <c r="U173" s="72"/>
      <c r="V173" s="72"/>
      <c r="W173" s="72" t="s">
        <v>855</v>
      </c>
      <c r="X173" s="72" t="s">
        <v>855</v>
      </c>
      <c r="Y173" s="72" t="s">
        <v>855</v>
      </c>
      <c r="Z173" s="72" t="s">
        <v>855</v>
      </c>
      <c r="AA173" s="72" t="s">
        <v>855</v>
      </c>
      <c r="AB173" s="72" t="s">
        <v>855</v>
      </c>
      <c r="AC173" s="72" t="s">
        <v>855</v>
      </c>
      <c r="AD173" s="71" t="s">
        <v>855</v>
      </c>
      <c r="AE173" s="58">
        <f>'[1]3 previsionale pdc'!K323/1000</f>
        <v>0</v>
      </c>
      <c r="AF173" s="29" t="s">
        <v>7</v>
      </c>
    </row>
    <row r="174" spans="2:32" s="13" customFormat="1">
      <c r="B174" s="29"/>
      <c r="C174" s="75" t="s">
        <v>854</v>
      </c>
      <c r="D174" s="74"/>
      <c r="E174" s="74"/>
      <c r="F174" s="74"/>
      <c r="G174" s="74"/>
      <c r="H174" s="74"/>
      <c r="I174" s="73" t="s">
        <v>853</v>
      </c>
      <c r="J174" s="72" t="s">
        <v>852</v>
      </c>
      <c r="K174" s="72" t="s">
        <v>852</v>
      </c>
      <c r="L174" s="72" t="s">
        <v>852</v>
      </c>
      <c r="M174" s="72" t="s">
        <v>852</v>
      </c>
      <c r="N174" s="72" t="s">
        <v>852</v>
      </c>
      <c r="O174" s="72" t="s">
        <v>852</v>
      </c>
      <c r="P174" s="72" t="s">
        <v>852</v>
      </c>
      <c r="Q174" s="72" t="s">
        <v>852</v>
      </c>
      <c r="R174" s="72" t="s">
        <v>852</v>
      </c>
      <c r="S174" s="72"/>
      <c r="T174" s="72"/>
      <c r="U174" s="72"/>
      <c r="V174" s="72"/>
      <c r="W174" s="72" t="s">
        <v>852</v>
      </c>
      <c r="X174" s="72" t="s">
        <v>852</v>
      </c>
      <c r="Y174" s="72" t="s">
        <v>852</v>
      </c>
      <c r="Z174" s="72" t="s">
        <v>852</v>
      </c>
      <c r="AA174" s="72" t="s">
        <v>852</v>
      </c>
      <c r="AB174" s="72" t="s">
        <v>852</v>
      </c>
      <c r="AC174" s="72" t="s">
        <v>852</v>
      </c>
      <c r="AD174" s="71" t="s">
        <v>852</v>
      </c>
      <c r="AE174" s="58">
        <f>'[1]3 previsionale pdc'!K324/1000</f>
        <v>0</v>
      </c>
      <c r="AF174" s="29" t="s">
        <v>7</v>
      </c>
    </row>
    <row r="175" spans="2:32" s="13" customFormat="1">
      <c r="B175" s="29" t="s">
        <v>58</v>
      </c>
      <c r="C175" s="75" t="s">
        <v>851</v>
      </c>
      <c r="D175" s="74"/>
      <c r="E175" s="74"/>
      <c r="F175" s="74"/>
      <c r="G175" s="74"/>
      <c r="H175" s="74"/>
      <c r="I175" s="73" t="s">
        <v>850</v>
      </c>
      <c r="J175" s="72" t="s">
        <v>849</v>
      </c>
      <c r="K175" s="72" t="s">
        <v>849</v>
      </c>
      <c r="L175" s="72" t="s">
        <v>849</v>
      </c>
      <c r="M175" s="72" t="s">
        <v>849</v>
      </c>
      <c r="N175" s="72" t="s">
        <v>849</v>
      </c>
      <c r="O175" s="72" t="s">
        <v>849</v>
      </c>
      <c r="P175" s="72" t="s">
        <v>849</v>
      </c>
      <c r="Q175" s="72" t="s">
        <v>849</v>
      </c>
      <c r="R175" s="72" t="s">
        <v>849</v>
      </c>
      <c r="S175" s="72"/>
      <c r="T175" s="72"/>
      <c r="U175" s="72"/>
      <c r="V175" s="72"/>
      <c r="W175" s="72" t="s">
        <v>849</v>
      </c>
      <c r="X175" s="72" t="s">
        <v>849</v>
      </c>
      <c r="Y175" s="72" t="s">
        <v>849</v>
      </c>
      <c r="Z175" s="72" t="s">
        <v>849</v>
      </c>
      <c r="AA175" s="72" t="s">
        <v>849</v>
      </c>
      <c r="AB175" s="72" t="s">
        <v>849</v>
      </c>
      <c r="AC175" s="72" t="s">
        <v>849</v>
      </c>
      <c r="AD175" s="71" t="s">
        <v>849</v>
      </c>
      <c r="AE175" s="58">
        <f>'[1]3 previsionale pdc'!K325/1000</f>
        <v>0</v>
      </c>
      <c r="AF175" s="29" t="s">
        <v>7</v>
      </c>
    </row>
    <row r="176" spans="2:32" s="13" customFormat="1">
      <c r="B176" s="29" t="s">
        <v>52</v>
      </c>
      <c r="C176" s="75" t="s">
        <v>848</v>
      </c>
      <c r="D176" s="74"/>
      <c r="E176" s="74"/>
      <c r="F176" s="74"/>
      <c r="G176" s="74"/>
      <c r="H176" s="74"/>
      <c r="I176" s="73" t="s">
        <v>847</v>
      </c>
      <c r="J176" s="72" t="s">
        <v>846</v>
      </c>
      <c r="K176" s="72" t="s">
        <v>846</v>
      </c>
      <c r="L176" s="72" t="s">
        <v>846</v>
      </c>
      <c r="M176" s="72" t="s">
        <v>846</v>
      </c>
      <c r="N176" s="72" t="s">
        <v>846</v>
      </c>
      <c r="O176" s="72" t="s">
        <v>846</v>
      </c>
      <c r="P176" s="72" t="s">
        <v>846</v>
      </c>
      <c r="Q176" s="72" t="s">
        <v>846</v>
      </c>
      <c r="R176" s="72" t="s">
        <v>846</v>
      </c>
      <c r="S176" s="72"/>
      <c r="T176" s="72"/>
      <c r="U176" s="72"/>
      <c r="V176" s="72"/>
      <c r="W176" s="72" t="s">
        <v>846</v>
      </c>
      <c r="X176" s="72" t="s">
        <v>846</v>
      </c>
      <c r="Y176" s="72" t="s">
        <v>846</v>
      </c>
      <c r="Z176" s="72" t="s">
        <v>846</v>
      </c>
      <c r="AA176" s="72" t="s">
        <v>846</v>
      </c>
      <c r="AB176" s="72" t="s">
        <v>846</v>
      </c>
      <c r="AC176" s="72" t="s">
        <v>846</v>
      </c>
      <c r="AD176" s="71" t="s">
        <v>846</v>
      </c>
      <c r="AE176" s="58">
        <f>'[1]3 previsionale pdc'!K326/1000</f>
        <v>0</v>
      </c>
      <c r="AF176" s="29" t="s">
        <v>7</v>
      </c>
    </row>
    <row r="177" spans="2:32" s="13" customFormat="1">
      <c r="B177" s="29"/>
      <c r="C177" s="80" t="s">
        <v>845</v>
      </c>
      <c r="D177" s="79"/>
      <c r="E177" s="79"/>
      <c r="F177" s="79"/>
      <c r="G177" s="79"/>
      <c r="H177" s="79"/>
      <c r="I177" s="78" t="s">
        <v>844</v>
      </c>
      <c r="J177" s="77" t="s">
        <v>844</v>
      </c>
      <c r="K177" s="77" t="s">
        <v>844</v>
      </c>
      <c r="L177" s="77" t="s">
        <v>844</v>
      </c>
      <c r="M177" s="77" t="s">
        <v>844</v>
      </c>
      <c r="N177" s="77" t="s">
        <v>844</v>
      </c>
      <c r="O177" s="77" t="s">
        <v>844</v>
      </c>
      <c r="P177" s="77" t="s">
        <v>844</v>
      </c>
      <c r="Q177" s="77" t="s">
        <v>844</v>
      </c>
      <c r="R177" s="77" t="s">
        <v>844</v>
      </c>
      <c r="S177" s="77"/>
      <c r="T177" s="77"/>
      <c r="U177" s="77"/>
      <c r="V177" s="77"/>
      <c r="W177" s="77" t="s">
        <v>844</v>
      </c>
      <c r="X177" s="77" t="s">
        <v>844</v>
      </c>
      <c r="Y177" s="77" t="s">
        <v>844</v>
      </c>
      <c r="Z177" s="77" t="s">
        <v>844</v>
      </c>
      <c r="AA177" s="77" t="s">
        <v>844</v>
      </c>
      <c r="AB177" s="77" t="s">
        <v>844</v>
      </c>
      <c r="AC177" s="77" t="s">
        <v>844</v>
      </c>
      <c r="AD177" s="76" t="s">
        <v>844</v>
      </c>
      <c r="AE177" s="46">
        <f>SUM(AE178:AE180)</f>
        <v>0</v>
      </c>
      <c r="AF177" s="29" t="s">
        <v>7</v>
      </c>
    </row>
    <row r="178" spans="2:32" s="13" customFormat="1">
      <c r="B178" s="29"/>
      <c r="C178" s="75" t="s">
        <v>843</v>
      </c>
      <c r="D178" s="74"/>
      <c r="E178" s="74"/>
      <c r="F178" s="74"/>
      <c r="G178" s="74"/>
      <c r="H178" s="74"/>
      <c r="I178" s="73" t="s">
        <v>842</v>
      </c>
      <c r="J178" s="72" t="s">
        <v>842</v>
      </c>
      <c r="K178" s="72" t="s">
        <v>842</v>
      </c>
      <c r="L178" s="72" t="s">
        <v>842</v>
      </c>
      <c r="M178" s="72" t="s">
        <v>842</v>
      </c>
      <c r="N178" s="72" t="s">
        <v>842</v>
      </c>
      <c r="O178" s="72" t="s">
        <v>842</v>
      </c>
      <c r="P178" s="72" t="s">
        <v>842</v>
      </c>
      <c r="Q178" s="72" t="s">
        <v>842</v>
      </c>
      <c r="R178" s="72" t="s">
        <v>842</v>
      </c>
      <c r="S178" s="72"/>
      <c r="T178" s="72"/>
      <c r="U178" s="72"/>
      <c r="V178" s="72"/>
      <c r="W178" s="72" t="s">
        <v>842</v>
      </c>
      <c r="X178" s="72" t="s">
        <v>842</v>
      </c>
      <c r="Y178" s="72" t="s">
        <v>842</v>
      </c>
      <c r="Z178" s="72" t="s">
        <v>842</v>
      </c>
      <c r="AA178" s="72" t="s">
        <v>842</v>
      </c>
      <c r="AB178" s="72" t="s">
        <v>842</v>
      </c>
      <c r="AC178" s="72" t="s">
        <v>842</v>
      </c>
      <c r="AD178" s="71" t="s">
        <v>842</v>
      </c>
      <c r="AE178" s="58">
        <f>'[1]3 previsionale pdc'!K328/1000</f>
        <v>0</v>
      </c>
      <c r="AF178" s="29" t="s">
        <v>7</v>
      </c>
    </row>
    <row r="179" spans="2:32" s="13" customFormat="1">
      <c r="B179" s="29" t="s">
        <v>58</v>
      </c>
      <c r="C179" s="75" t="s">
        <v>841</v>
      </c>
      <c r="D179" s="74"/>
      <c r="E179" s="74"/>
      <c r="F179" s="74"/>
      <c r="G179" s="74"/>
      <c r="H179" s="74"/>
      <c r="I179" s="73" t="s">
        <v>840</v>
      </c>
      <c r="J179" s="72" t="s">
        <v>839</v>
      </c>
      <c r="K179" s="72" t="s">
        <v>839</v>
      </c>
      <c r="L179" s="72" t="s">
        <v>839</v>
      </c>
      <c r="M179" s="72" t="s">
        <v>839</v>
      </c>
      <c r="N179" s="72" t="s">
        <v>839</v>
      </c>
      <c r="O179" s="72" t="s">
        <v>839</v>
      </c>
      <c r="P179" s="72" t="s">
        <v>839</v>
      </c>
      <c r="Q179" s="72" t="s">
        <v>839</v>
      </c>
      <c r="R179" s="72" t="s">
        <v>839</v>
      </c>
      <c r="S179" s="72"/>
      <c r="T179" s="72"/>
      <c r="U179" s="72"/>
      <c r="V179" s="72"/>
      <c r="W179" s="72" t="s">
        <v>839</v>
      </c>
      <c r="X179" s="72" t="s">
        <v>839</v>
      </c>
      <c r="Y179" s="72" t="s">
        <v>839</v>
      </c>
      <c r="Z179" s="72" t="s">
        <v>839</v>
      </c>
      <c r="AA179" s="72" t="s">
        <v>839</v>
      </c>
      <c r="AB179" s="72" t="s">
        <v>839</v>
      </c>
      <c r="AC179" s="72" t="s">
        <v>839</v>
      </c>
      <c r="AD179" s="71" t="s">
        <v>839</v>
      </c>
      <c r="AE179" s="58">
        <f>'[1]3 previsionale pdc'!K329/1000</f>
        <v>0</v>
      </c>
      <c r="AF179" s="29" t="s">
        <v>7</v>
      </c>
    </row>
    <row r="180" spans="2:32" s="13" customFormat="1">
      <c r="B180" s="29" t="s">
        <v>52</v>
      </c>
      <c r="C180" s="75" t="s">
        <v>838</v>
      </c>
      <c r="D180" s="74"/>
      <c r="E180" s="74"/>
      <c r="F180" s="74"/>
      <c r="G180" s="74"/>
      <c r="H180" s="74"/>
      <c r="I180" s="73" t="s">
        <v>837</v>
      </c>
      <c r="J180" s="72" t="s">
        <v>836</v>
      </c>
      <c r="K180" s="72" t="s">
        <v>836</v>
      </c>
      <c r="L180" s="72" t="s">
        <v>836</v>
      </c>
      <c r="M180" s="72" t="s">
        <v>836</v>
      </c>
      <c r="N180" s="72" t="s">
        <v>836</v>
      </c>
      <c r="O180" s="72" t="s">
        <v>836</v>
      </c>
      <c r="P180" s="72" t="s">
        <v>836</v>
      </c>
      <c r="Q180" s="72" t="s">
        <v>836</v>
      </c>
      <c r="R180" s="72" t="s">
        <v>836</v>
      </c>
      <c r="S180" s="72"/>
      <c r="T180" s="72"/>
      <c r="U180" s="72"/>
      <c r="V180" s="72"/>
      <c r="W180" s="72" t="s">
        <v>836</v>
      </c>
      <c r="X180" s="72" t="s">
        <v>836</v>
      </c>
      <c r="Y180" s="72" t="s">
        <v>836</v>
      </c>
      <c r="Z180" s="72" t="s">
        <v>836</v>
      </c>
      <c r="AA180" s="72" t="s">
        <v>836</v>
      </c>
      <c r="AB180" s="72" t="s">
        <v>836</v>
      </c>
      <c r="AC180" s="72" t="s">
        <v>836</v>
      </c>
      <c r="AD180" s="71" t="s">
        <v>836</v>
      </c>
      <c r="AE180" s="58">
        <f>'[1]3 previsionale pdc'!K330/1000</f>
        <v>0</v>
      </c>
      <c r="AF180" s="29" t="s">
        <v>7</v>
      </c>
    </row>
    <row r="181" spans="2:32" s="13" customFormat="1">
      <c r="B181" s="29"/>
      <c r="C181" s="80" t="s">
        <v>835</v>
      </c>
      <c r="D181" s="79"/>
      <c r="E181" s="79"/>
      <c r="F181" s="79"/>
      <c r="G181" s="79"/>
      <c r="H181" s="79"/>
      <c r="I181" s="78" t="s">
        <v>834</v>
      </c>
      <c r="J181" s="77" t="s">
        <v>834</v>
      </c>
      <c r="K181" s="77" t="s">
        <v>834</v>
      </c>
      <c r="L181" s="77" t="s">
        <v>834</v>
      </c>
      <c r="M181" s="77" t="s">
        <v>834</v>
      </c>
      <c r="N181" s="77" t="s">
        <v>834</v>
      </c>
      <c r="O181" s="77" t="s">
        <v>834</v>
      </c>
      <c r="P181" s="77" t="s">
        <v>834</v>
      </c>
      <c r="Q181" s="77" t="s">
        <v>834</v>
      </c>
      <c r="R181" s="77" t="s">
        <v>834</v>
      </c>
      <c r="S181" s="77"/>
      <c r="T181" s="77"/>
      <c r="U181" s="77"/>
      <c r="V181" s="77"/>
      <c r="W181" s="77" t="s">
        <v>834</v>
      </c>
      <c r="X181" s="77" t="s">
        <v>834</v>
      </c>
      <c r="Y181" s="77" t="s">
        <v>834</v>
      </c>
      <c r="Z181" s="77" t="s">
        <v>834</v>
      </c>
      <c r="AA181" s="77" t="s">
        <v>834</v>
      </c>
      <c r="AB181" s="77" t="s">
        <v>834</v>
      </c>
      <c r="AC181" s="77" t="s">
        <v>834</v>
      </c>
      <c r="AD181" s="76" t="s">
        <v>834</v>
      </c>
      <c r="AE181" s="46">
        <f>SUM(AE191+AE186+AE185+AE184+AE183+AE182)</f>
        <v>3937</v>
      </c>
      <c r="AF181" s="29" t="s">
        <v>7</v>
      </c>
    </row>
    <row r="182" spans="2:32" s="13" customFormat="1">
      <c r="B182" s="42" t="s">
        <v>58</v>
      </c>
      <c r="C182" s="75" t="s">
        <v>833</v>
      </c>
      <c r="D182" s="74"/>
      <c r="E182" s="74"/>
      <c r="F182" s="74"/>
      <c r="G182" s="74"/>
      <c r="H182" s="74"/>
      <c r="I182" s="73" t="s">
        <v>832</v>
      </c>
      <c r="J182" s="72" t="s">
        <v>831</v>
      </c>
      <c r="K182" s="72" t="s">
        <v>831</v>
      </c>
      <c r="L182" s="72" t="s">
        <v>831</v>
      </c>
      <c r="M182" s="72" t="s">
        <v>831</v>
      </c>
      <c r="N182" s="72" t="s">
        <v>831</v>
      </c>
      <c r="O182" s="72" t="s">
        <v>831</v>
      </c>
      <c r="P182" s="72" t="s">
        <v>831</v>
      </c>
      <c r="Q182" s="72" t="s">
        <v>831</v>
      </c>
      <c r="R182" s="72" t="s">
        <v>831</v>
      </c>
      <c r="S182" s="72"/>
      <c r="T182" s="72"/>
      <c r="U182" s="72"/>
      <c r="V182" s="72"/>
      <c r="W182" s="72" t="s">
        <v>831</v>
      </c>
      <c r="X182" s="72" t="s">
        <v>831</v>
      </c>
      <c r="Y182" s="72" t="s">
        <v>831</v>
      </c>
      <c r="Z182" s="72" t="s">
        <v>831</v>
      </c>
      <c r="AA182" s="72" t="s">
        <v>831</v>
      </c>
      <c r="AB182" s="72" t="s">
        <v>831</v>
      </c>
      <c r="AC182" s="72" t="s">
        <v>831</v>
      </c>
      <c r="AD182" s="71" t="s">
        <v>831</v>
      </c>
      <c r="AE182" s="58">
        <f>'[1]3 previsionale pdc'!K332/1000</f>
        <v>0</v>
      </c>
      <c r="AF182" s="29" t="s">
        <v>7</v>
      </c>
    </row>
    <row r="183" spans="2:32" s="13" customFormat="1">
      <c r="B183" s="29"/>
      <c r="C183" s="75" t="s">
        <v>830</v>
      </c>
      <c r="D183" s="74"/>
      <c r="E183" s="74"/>
      <c r="F183" s="74"/>
      <c r="G183" s="74"/>
      <c r="H183" s="74"/>
      <c r="I183" s="73" t="s">
        <v>829</v>
      </c>
      <c r="J183" s="72" t="s">
        <v>828</v>
      </c>
      <c r="K183" s="72" t="s">
        <v>828</v>
      </c>
      <c r="L183" s="72" t="s">
        <v>828</v>
      </c>
      <c r="M183" s="72" t="s">
        <v>828</v>
      </c>
      <c r="N183" s="72" t="s">
        <v>828</v>
      </c>
      <c r="O183" s="72" t="s">
        <v>828</v>
      </c>
      <c r="P183" s="72" t="s">
        <v>828</v>
      </c>
      <c r="Q183" s="72" t="s">
        <v>828</v>
      </c>
      <c r="R183" s="72" t="s">
        <v>828</v>
      </c>
      <c r="S183" s="72"/>
      <c r="T183" s="72"/>
      <c r="U183" s="72"/>
      <c r="V183" s="72"/>
      <c r="W183" s="72" t="s">
        <v>828</v>
      </c>
      <c r="X183" s="72" t="s">
        <v>828</v>
      </c>
      <c r="Y183" s="72" t="s">
        <v>828</v>
      </c>
      <c r="Z183" s="72" t="s">
        <v>828</v>
      </c>
      <c r="AA183" s="72" t="s">
        <v>828</v>
      </c>
      <c r="AB183" s="72" t="s">
        <v>828</v>
      </c>
      <c r="AC183" s="72" t="s">
        <v>828</v>
      </c>
      <c r="AD183" s="71" t="s">
        <v>828</v>
      </c>
      <c r="AE183" s="58">
        <f>'[1]3 previsionale pdc'!K333/1000</f>
        <v>0</v>
      </c>
      <c r="AF183" s="29" t="s">
        <v>7</v>
      </c>
    </row>
    <row r="184" spans="2:32" s="13" customFormat="1">
      <c r="B184" s="29" t="s">
        <v>52</v>
      </c>
      <c r="C184" s="75" t="s">
        <v>827</v>
      </c>
      <c r="D184" s="74"/>
      <c r="E184" s="74"/>
      <c r="F184" s="74"/>
      <c r="G184" s="74"/>
      <c r="H184" s="74"/>
      <c r="I184" s="73" t="s">
        <v>826</v>
      </c>
      <c r="J184" s="72" t="s">
        <v>825</v>
      </c>
      <c r="K184" s="72" t="s">
        <v>825</v>
      </c>
      <c r="L184" s="72" t="s">
        <v>825</v>
      </c>
      <c r="M184" s="72" t="s">
        <v>825</v>
      </c>
      <c r="N184" s="72" t="s">
        <v>825</v>
      </c>
      <c r="O184" s="72" t="s">
        <v>825</v>
      </c>
      <c r="P184" s="72" t="s">
        <v>825</v>
      </c>
      <c r="Q184" s="72" t="s">
        <v>825</v>
      </c>
      <c r="R184" s="72" t="s">
        <v>825</v>
      </c>
      <c r="S184" s="72"/>
      <c r="T184" s="72"/>
      <c r="U184" s="72"/>
      <c r="V184" s="72"/>
      <c r="W184" s="72" t="s">
        <v>825</v>
      </c>
      <c r="X184" s="72" t="s">
        <v>825</v>
      </c>
      <c r="Y184" s="72" t="s">
        <v>825</v>
      </c>
      <c r="Z184" s="72" t="s">
        <v>825</v>
      </c>
      <c r="AA184" s="72" t="s">
        <v>825</v>
      </c>
      <c r="AB184" s="72" t="s">
        <v>825</v>
      </c>
      <c r="AC184" s="72" t="s">
        <v>825</v>
      </c>
      <c r="AD184" s="71" t="s">
        <v>825</v>
      </c>
      <c r="AE184" s="58">
        <f>('[1]3 previsionale pdc'!K334+'[1]3 previsionale pdc'!K335)/1000</f>
        <v>0</v>
      </c>
      <c r="AF184" s="29" t="s">
        <v>7</v>
      </c>
    </row>
    <row r="185" spans="2:32" s="13" customFormat="1">
      <c r="B185" s="29"/>
      <c r="C185" s="75" t="s">
        <v>824</v>
      </c>
      <c r="D185" s="74"/>
      <c r="E185" s="74"/>
      <c r="F185" s="74"/>
      <c r="G185" s="74"/>
      <c r="H185" s="74"/>
      <c r="I185" s="73" t="s">
        <v>823</v>
      </c>
      <c r="J185" s="72" t="s">
        <v>822</v>
      </c>
      <c r="K185" s="72" t="s">
        <v>822</v>
      </c>
      <c r="L185" s="72" t="s">
        <v>822</v>
      </c>
      <c r="M185" s="72" t="s">
        <v>822</v>
      </c>
      <c r="N185" s="72" t="s">
        <v>822</v>
      </c>
      <c r="O185" s="72" t="s">
        <v>822</v>
      </c>
      <c r="P185" s="72" t="s">
        <v>822</v>
      </c>
      <c r="Q185" s="72" t="s">
        <v>822</v>
      </c>
      <c r="R185" s="72" t="s">
        <v>822</v>
      </c>
      <c r="S185" s="72"/>
      <c r="T185" s="72"/>
      <c r="U185" s="72"/>
      <c r="V185" s="72"/>
      <c r="W185" s="72" t="s">
        <v>822</v>
      </c>
      <c r="X185" s="72" t="s">
        <v>822</v>
      </c>
      <c r="Y185" s="72" t="s">
        <v>822</v>
      </c>
      <c r="Z185" s="72" t="s">
        <v>822</v>
      </c>
      <c r="AA185" s="72" t="s">
        <v>822</v>
      </c>
      <c r="AB185" s="72" t="s">
        <v>822</v>
      </c>
      <c r="AC185" s="72" t="s">
        <v>822</v>
      </c>
      <c r="AD185" s="71" t="s">
        <v>822</v>
      </c>
      <c r="AE185" s="58">
        <f>'[1]3 previsionale pdc'!K336/1000</f>
        <v>3937</v>
      </c>
      <c r="AF185" s="29" t="s">
        <v>7</v>
      </c>
    </row>
    <row r="186" spans="2:32" s="13" customFormat="1">
      <c r="B186" s="29"/>
      <c r="C186" s="75" t="s">
        <v>821</v>
      </c>
      <c r="D186" s="74"/>
      <c r="E186" s="74"/>
      <c r="F186" s="74"/>
      <c r="G186" s="74"/>
      <c r="H186" s="74"/>
      <c r="I186" s="73" t="s">
        <v>820</v>
      </c>
      <c r="J186" s="72" t="s">
        <v>819</v>
      </c>
      <c r="K186" s="72" t="s">
        <v>819</v>
      </c>
      <c r="L186" s="72" t="s">
        <v>819</v>
      </c>
      <c r="M186" s="72" t="s">
        <v>819</v>
      </c>
      <c r="N186" s="72" t="s">
        <v>819</v>
      </c>
      <c r="O186" s="72" t="s">
        <v>819</v>
      </c>
      <c r="P186" s="72" t="s">
        <v>819</v>
      </c>
      <c r="Q186" s="72" t="s">
        <v>819</v>
      </c>
      <c r="R186" s="72" t="s">
        <v>819</v>
      </c>
      <c r="S186" s="72"/>
      <c r="T186" s="72"/>
      <c r="U186" s="72"/>
      <c r="V186" s="72"/>
      <c r="W186" s="72" t="s">
        <v>819</v>
      </c>
      <c r="X186" s="72" t="s">
        <v>819</v>
      </c>
      <c r="Y186" s="72" t="s">
        <v>819</v>
      </c>
      <c r="Z186" s="72" t="s">
        <v>819</v>
      </c>
      <c r="AA186" s="72" t="s">
        <v>819</v>
      </c>
      <c r="AB186" s="72" t="s">
        <v>819</v>
      </c>
      <c r="AC186" s="72" t="s">
        <v>819</v>
      </c>
      <c r="AD186" s="71" t="s">
        <v>819</v>
      </c>
      <c r="AE186" s="52">
        <f>SUM(AE188:AE190)</f>
        <v>0</v>
      </c>
      <c r="AF186" s="29" t="s">
        <v>7</v>
      </c>
    </row>
    <row r="187" spans="2:32" s="13" customFormat="1">
      <c r="B187" s="29"/>
      <c r="C187" s="70" t="s">
        <v>818</v>
      </c>
      <c r="D187" s="69"/>
      <c r="E187" s="69"/>
      <c r="F187" s="69"/>
      <c r="G187" s="69"/>
      <c r="H187" s="69"/>
      <c r="I187" s="68" t="s">
        <v>817</v>
      </c>
      <c r="J187" s="67" t="s">
        <v>816</v>
      </c>
      <c r="K187" s="67" t="s">
        <v>816</v>
      </c>
      <c r="L187" s="67" t="s">
        <v>816</v>
      </c>
      <c r="M187" s="67" t="s">
        <v>816</v>
      </c>
      <c r="N187" s="67" t="s">
        <v>816</v>
      </c>
      <c r="O187" s="67" t="s">
        <v>816</v>
      </c>
      <c r="P187" s="67" t="s">
        <v>816</v>
      </c>
      <c r="Q187" s="67" t="s">
        <v>816</v>
      </c>
      <c r="R187" s="67" t="s">
        <v>816</v>
      </c>
      <c r="S187" s="67"/>
      <c r="T187" s="67"/>
      <c r="U187" s="67"/>
      <c r="V187" s="67"/>
      <c r="W187" s="67" t="s">
        <v>816</v>
      </c>
      <c r="X187" s="67" t="s">
        <v>816</v>
      </c>
      <c r="Y187" s="67" t="s">
        <v>816</v>
      </c>
      <c r="Z187" s="67" t="s">
        <v>816</v>
      </c>
      <c r="AA187" s="67" t="s">
        <v>816</v>
      </c>
      <c r="AB187" s="67" t="s">
        <v>816</v>
      </c>
      <c r="AC187" s="67" t="s">
        <v>816</v>
      </c>
      <c r="AD187" s="66" t="s">
        <v>816</v>
      </c>
      <c r="AE187" s="58">
        <f>('[1]3 previsionale pdc'!K338+'[1]3 previsionale pdc'!K339)/1000</f>
        <v>0</v>
      </c>
      <c r="AF187" s="29" t="s">
        <v>7</v>
      </c>
    </row>
    <row r="188" spans="2:32" s="13" customFormat="1">
      <c r="B188" s="29"/>
      <c r="C188" s="70" t="s">
        <v>815</v>
      </c>
      <c r="D188" s="69"/>
      <c r="E188" s="69"/>
      <c r="F188" s="69"/>
      <c r="G188" s="69"/>
      <c r="H188" s="69"/>
      <c r="I188" s="68" t="s">
        <v>814</v>
      </c>
      <c r="J188" s="67" t="s">
        <v>813</v>
      </c>
      <c r="K188" s="67" t="s">
        <v>813</v>
      </c>
      <c r="L188" s="67" t="s">
        <v>813</v>
      </c>
      <c r="M188" s="67" t="s">
        <v>813</v>
      </c>
      <c r="N188" s="67" t="s">
        <v>813</v>
      </c>
      <c r="O188" s="67" t="s">
        <v>813</v>
      </c>
      <c r="P188" s="67" t="s">
        <v>813</v>
      </c>
      <c r="Q188" s="67" t="s">
        <v>813</v>
      </c>
      <c r="R188" s="67" t="s">
        <v>813</v>
      </c>
      <c r="S188" s="67"/>
      <c r="T188" s="67"/>
      <c r="U188" s="67"/>
      <c r="V188" s="67"/>
      <c r="W188" s="67" t="s">
        <v>813</v>
      </c>
      <c r="X188" s="67" t="s">
        <v>813</v>
      </c>
      <c r="Y188" s="67" t="s">
        <v>813</v>
      </c>
      <c r="Z188" s="67" t="s">
        <v>813</v>
      </c>
      <c r="AA188" s="67" t="s">
        <v>813</v>
      </c>
      <c r="AB188" s="67" t="s">
        <v>813</v>
      </c>
      <c r="AC188" s="67" t="s">
        <v>813</v>
      </c>
      <c r="AD188" s="66" t="s">
        <v>813</v>
      </c>
      <c r="AE188" s="58">
        <f>'[1]3 previsionale pdc'!K340/1000</f>
        <v>0</v>
      </c>
      <c r="AF188" s="29" t="s">
        <v>7</v>
      </c>
    </row>
    <row r="189" spans="2:32" s="13" customFormat="1">
      <c r="B189" s="29"/>
      <c r="C189" s="70" t="s">
        <v>812</v>
      </c>
      <c r="D189" s="69"/>
      <c r="E189" s="69"/>
      <c r="F189" s="69"/>
      <c r="G189" s="69"/>
      <c r="H189" s="69"/>
      <c r="I189" s="68" t="s">
        <v>811</v>
      </c>
      <c r="J189" s="67" t="s">
        <v>810</v>
      </c>
      <c r="K189" s="67" t="s">
        <v>810</v>
      </c>
      <c r="L189" s="67" t="s">
        <v>810</v>
      </c>
      <c r="M189" s="67" t="s">
        <v>810</v>
      </c>
      <c r="N189" s="67" t="s">
        <v>810</v>
      </c>
      <c r="O189" s="67" t="s">
        <v>810</v>
      </c>
      <c r="P189" s="67" t="s">
        <v>810</v>
      </c>
      <c r="Q189" s="67" t="s">
        <v>810</v>
      </c>
      <c r="R189" s="67" t="s">
        <v>810</v>
      </c>
      <c r="S189" s="67"/>
      <c r="T189" s="67"/>
      <c r="U189" s="67"/>
      <c r="V189" s="67"/>
      <c r="W189" s="67" t="s">
        <v>810</v>
      </c>
      <c r="X189" s="67" t="s">
        <v>810</v>
      </c>
      <c r="Y189" s="67" t="s">
        <v>810</v>
      </c>
      <c r="Z189" s="67" t="s">
        <v>810</v>
      </c>
      <c r="AA189" s="67" t="s">
        <v>810</v>
      </c>
      <c r="AB189" s="67" t="s">
        <v>810</v>
      </c>
      <c r="AC189" s="67" t="s">
        <v>810</v>
      </c>
      <c r="AD189" s="66" t="s">
        <v>810</v>
      </c>
      <c r="AE189" s="58">
        <f>'[1]3 previsionale pdc'!K341/1000</f>
        <v>0</v>
      </c>
      <c r="AF189" s="29" t="s">
        <v>7</v>
      </c>
    </row>
    <row r="190" spans="2:32" s="13" customFormat="1">
      <c r="B190" s="29"/>
      <c r="C190" s="57" t="s">
        <v>809</v>
      </c>
      <c r="D190" s="56"/>
      <c r="E190" s="56"/>
      <c r="F190" s="56"/>
      <c r="G190" s="56"/>
      <c r="H190" s="56"/>
      <c r="I190" s="55" t="s">
        <v>808</v>
      </c>
      <c r="J190" s="54" t="s">
        <v>807</v>
      </c>
      <c r="K190" s="54" t="s">
        <v>807</v>
      </c>
      <c r="L190" s="54" t="s">
        <v>807</v>
      </c>
      <c r="M190" s="54" t="s">
        <v>807</v>
      </c>
      <c r="N190" s="54" t="s">
        <v>807</v>
      </c>
      <c r="O190" s="54" t="s">
        <v>807</v>
      </c>
      <c r="P190" s="54" t="s">
        <v>807</v>
      </c>
      <c r="Q190" s="54" t="s">
        <v>807</v>
      </c>
      <c r="R190" s="54" t="s">
        <v>807</v>
      </c>
      <c r="S190" s="54"/>
      <c r="T190" s="54"/>
      <c r="U190" s="54"/>
      <c r="V190" s="54"/>
      <c r="W190" s="54" t="s">
        <v>807</v>
      </c>
      <c r="X190" s="54" t="s">
        <v>807</v>
      </c>
      <c r="Y190" s="54" t="s">
        <v>807</v>
      </c>
      <c r="Z190" s="54" t="s">
        <v>807</v>
      </c>
      <c r="AA190" s="54" t="s">
        <v>807</v>
      </c>
      <c r="AB190" s="54" t="s">
        <v>807</v>
      </c>
      <c r="AC190" s="54" t="s">
        <v>807</v>
      </c>
      <c r="AD190" s="53" t="s">
        <v>807</v>
      </c>
      <c r="AE190" s="58">
        <f>'[1]3 previsionale pdc'!$K$341/1000</f>
        <v>0</v>
      </c>
      <c r="AF190" s="29" t="s">
        <v>7</v>
      </c>
    </row>
    <row r="191" spans="2:32" s="13" customFormat="1">
      <c r="B191" s="29"/>
      <c r="C191" s="51" t="s">
        <v>806</v>
      </c>
      <c r="D191" s="50"/>
      <c r="E191" s="50"/>
      <c r="F191" s="50"/>
      <c r="G191" s="50"/>
      <c r="H191" s="50"/>
      <c r="I191" s="49" t="s">
        <v>805</v>
      </c>
      <c r="J191" s="48" t="s">
        <v>804</v>
      </c>
      <c r="K191" s="48" t="s">
        <v>804</v>
      </c>
      <c r="L191" s="48" t="s">
        <v>804</v>
      </c>
      <c r="M191" s="48" t="s">
        <v>804</v>
      </c>
      <c r="N191" s="48" t="s">
        <v>804</v>
      </c>
      <c r="O191" s="48" t="s">
        <v>804</v>
      </c>
      <c r="P191" s="48" t="s">
        <v>804</v>
      </c>
      <c r="Q191" s="48" t="s">
        <v>804</v>
      </c>
      <c r="R191" s="48" t="s">
        <v>804</v>
      </c>
      <c r="S191" s="48"/>
      <c r="T191" s="48"/>
      <c r="U191" s="48"/>
      <c r="V191" s="48"/>
      <c r="W191" s="48" t="s">
        <v>804</v>
      </c>
      <c r="X191" s="48" t="s">
        <v>804</v>
      </c>
      <c r="Y191" s="48" t="s">
        <v>804</v>
      </c>
      <c r="Z191" s="48" t="s">
        <v>804</v>
      </c>
      <c r="AA191" s="48" t="s">
        <v>804</v>
      </c>
      <c r="AB191" s="48" t="s">
        <v>804</v>
      </c>
      <c r="AC191" s="48" t="s">
        <v>804</v>
      </c>
      <c r="AD191" s="47" t="s">
        <v>804</v>
      </c>
      <c r="AE191" s="58">
        <f>'[1]3 previsionale pdc'!K352/1000</f>
        <v>0</v>
      </c>
      <c r="AF191" s="29" t="s">
        <v>7</v>
      </c>
    </row>
    <row r="192" spans="2:32" s="13" customFormat="1">
      <c r="B192" s="29"/>
      <c r="C192" s="40" t="s">
        <v>803</v>
      </c>
      <c r="D192" s="39"/>
      <c r="E192" s="39"/>
      <c r="F192" s="39"/>
      <c r="G192" s="39"/>
      <c r="H192" s="39"/>
      <c r="I192" s="38" t="s">
        <v>802</v>
      </c>
      <c r="J192" s="37" t="s">
        <v>802</v>
      </c>
      <c r="K192" s="37" t="s">
        <v>802</v>
      </c>
      <c r="L192" s="37" t="s">
        <v>802</v>
      </c>
      <c r="M192" s="37" t="s">
        <v>802</v>
      </c>
      <c r="N192" s="37" t="s">
        <v>802</v>
      </c>
      <c r="O192" s="37" t="s">
        <v>802</v>
      </c>
      <c r="P192" s="37" t="s">
        <v>802</v>
      </c>
      <c r="Q192" s="37" t="s">
        <v>802</v>
      </c>
      <c r="R192" s="37" t="s">
        <v>802</v>
      </c>
      <c r="S192" s="37"/>
      <c r="T192" s="37"/>
      <c r="U192" s="37"/>
      <c r="V192" s="37"/>
      <c r="W192" s="37" t="s">
        <v>802</v>
      </c>
      <c r="X192" s="37" t="s">
        <v>802</v>
      </c>
      <c r="Y192" s="37" t="s">
        <v>802</v>
      </c>
      <c r="Z192" s="37" t="s">
        <v>802</v>
      </c>
      <c r="AA192" s="37" t="s">
        <v>802</v>
      </c>
      <c r="AB192" s="37" t="s">
        <v>802</v>
      </c>
      <c r="AC192" s="37" t="s">
        <v>802</v>
      </c>
      <c r="AD192" s="36" t="s">
        <v>802</v>
      </c>
      <c r="AE192" s="46">
        <f>SUM(AE193:AE197)</f>
        <v>0</v>
      </c>
      <c r="AF192" s="29" t="s">
        <v>7</v>
      </c>
    </row>
    <row r="193" spans="2:32" s="13" customFormat="1">
      <c r="B193" s="29" t="s">
        <v>58</v>
      </c>
      <c r="C193" s="51" t="s">
        <v>801</v>
      </c>
      <c r="D193" s="50"/>
      <c r="E193" s="50"/>
      <c r="F193" s="50"/>
      <c r="G193" s="50"/>
      <c r="H193" s="50"/>
      <c r="I193" s="49" t="s">
        <v>800</v>
      </c>
      <c r="J193" s="48" t="s">
        <v>799</v>
      </c>
      <c r="K193" s="48" t="s">
        <v>799</v>
      </c>
      <c r="L193" s="48" t="s">
        <v>799</v>
      </c>
      <c r="M193" s="48" t="s">
        <v>799</v>
      </c>
      <c r="N193" s="48" t="s">
        <v>799</v>
      </c>
      <c r="O193" s="48" t="s">
        <v>799</v>
      </c>
      <c r="P193" s="48" t="s">
        <v>799</v>
      </c>
      <c r="Q193" s="48" t="s">
        <v>799</v>
      </c>
      <c r="R193" s="48" t="s">
        <v>799</v>
      </c>
      <c r="S193" s="48"/>
      <c r="T193" s="48"/>
      <c r="U193" s="48"/>
      <c r="V193" s="48"/>
      <c r="W193" s="48" t="s">
        <v>799</v>
      </c>
      <c r="X193" s="48" t="s">
        <v>799</v>
      </c>
      <c r="Y193" s="48" t="s">
        <v>799</v>
      </c>
      <c r="Z193" s="48" t="s">
        <v>799</v>
      </c>
      <c r="AA193" s="48" t="s">
        <v>799</v>
      </c>
      <c r="AB193" s="48" t="s">
        <v>799</v>
      </c>
      <c r="AC193" s="48" t="s">
        <v>799</v>
      </c>
      <c r="AD193" s="47" t="s">
        <v>799</v>
      </c>
      <c r="AE193" s="58">
        <f>'[1]3 previsionale pdc'!K368/1000</f>
        <v>0</v>
      </c>
      <c r="AF193" s="29" t="s">
        <v>7</v>
      </c>
    </row>
    <row r="194" spans="2:32" s="13" customFormat="1">
      <c r="B194" s="42"/>
      <c r="C194" s="51" t="s">
        <v>798</v>
      </c>
      <c r="D194" s="50"/>
      <c r="E194" s="50"/>
      <c r="F194" s="50"/>
      <c r="G194" s="50"/>
      <c r="H194" s="50"/>
      <c r="I194" s="49" t="s">
        <v>797</v>
      </c>
      <c r="J194" s="48" t="s">
        <v>796</v>
      </c>
      <c r="K194" s="48" t="s">
        <v>796</v>
      </c>
      <c r="L194" s="48" t="s">
        <v>796</v>
      </c>
      <c r="M194" s="48" t="s">
        <v>796</v>
      </c>
      <c r="N194" s="48" t="s">
        <v>796</v>
      </c>
      <c r="O194" s="48" t="s">
        <v>796</v>
      </c>
      <c r="P194" s="48" t="s">
        <v>796</v>
      </c>
      <c r="Q194" s="48" t="s">
        <v>796</v>
      </c>
      <c r="R194" s="48" t="s">
        <v>796</v>
      </c>
      <c r="S194" s="48"/>
      <c r="T194" s="48"/>
      <c r="U194" s="48"/>
      <c r="V194" s="48"/>
      <c r="W194" s="48" t="s">
        <v>796</v>
      </c>
      <c r="X194" s="48" t="s">
        <v>796</v>
      </c>
      <c r="Y194" s="48" t="s">
        <v>796</v>
      </c>
      <c r="Z194" s="48" t="s">
        <v>796</v>
      </c>
      <c r="AA194" s="48" t="s">
        <v>796</v>
      </c>
      <c r="AB194" s="48" t="s">
        <v>796</v>
      </c>
      <c r="AC194" s="48" t="s">
        <v>796</v>
      </c>
      <c r="AD194" s="47" t="s">
        <v>796</v>
      </c>
      <c r="AE194" s="58">
        <f>'[1]3 previsionale pdc'!K369/1000</f>
        <v>0</v>
      </c>
      <c r="AF194" s="29" t="s">
        <v>7</v>
      </c>
    </row>
    <row r="195" spans="2:32" s="13" customFormat="1">
      <c r="B195" s="42" t="s">
        <v>470</v>
      </c>
      <c r="C195" s="51" t="s">
        <v>795</v>
      </c>
      <c r="D195" s="50"/>
      <c r="E195" s="50"/>
      <c r="F195" s="50"/>
      <c r="G195" s="50"/>
      <c r="H195" s="50"/>
      <c r="I195" s="49" t="s">
        <v>794</v>
      </c>
      <c r="J195" s="48" t="s">
        <v>793</v>
      </c>
      <c r="K195" s="48" t="s">
        <v>793</v>
      </c>
      <c r="L195" s="48" t="s">
        <v>793</v>
      </c>
      <c r="M195" s="48" t="s">
        <v>793</v>
      </c>
      <c r="N195" s="48" t="s">
        <v>793</v>
      </c>
      <c r="O195" s="48" t="s">
        <v>793</v>
      </c>
      <c r="P195" s="48" t="s">
        <v>793</v>
      </c>
      <c r="Q195" s="48" t="s">
        <v>793</v>
      </c>
      <c r="R195" s="48" t="s">
        <v>793</v>
      </c>
      <c r="S195" s="48"/>
      <c r="T195" s="48"/>
      <c r="U195" s="48"/>
      <c r="V195" s="48"/>
      <c r="W195" s="48" t="s">
        <v>793</v>
      </c>
      <c r="X195" s="48" t="s">
        <v>793</v>
      </c>
      <c r="Y195" s="48" t="s">
        <v>793</v>
      </c>
      <c r="Z195" s="48" t="s">
        <v>793</v>
      </c>
      <c r="AA195" s="48" t="s">
        <v>793</v>
      </c>
      <c r="AB195" s="48" t="s">
        <v>793</v>
      </c>
      <c r="AC195" s="48" t="s">
        <v>793</v>
      </c>
      <c r="AD195" s="47" t="s">
        <v>793</v>
      </c>
      <c r="AE195" s="58">
        <f>('[1]3 previsionale pdc'!K370+'[1]3 previsionale pdc'!K371)/1000</f>
        <v>0</v>
      </c>
      <c r="AF195" s="29" t="s">
        <v>7</v>
      </c>
    </row>
    <row r="196" spans="2:32" s="13" customFormat="1">
      <c r="B196" s="42"/>
      <c r="C196" s="51" t="s">
        <v>792</v>
      </c>
      <c r="D196" s="50"/>
      <c r="E196" s="50"/>
      <c r="F196" s="50"/>
      <c r="G196" s="50"/>
      <c r="H196" s="50"/>
      <c r="I196" s="49" t="s">
        <v>791</v>
      </c>
      <c r="J196" s="48" t="s">
        <v>650</v>
      </c>
      <c r="K196" s="48" t="s">
        <v>650</v>
      </c>
      <c r="L196" s="48" t="s">
        <v>650</v>
      </c>
      <c r="M196" s="48" t="s">
        <v>650</v>
      </c>
      <c r="N196" s="48" t="s">
        <v>650</v>
      </c>
      <c r="O196" s="48" t="s">
        <v>650</v>
      </c>
      <c r="P196" s="48" t="s">
        <v>650</v>
      </c>
      <c r="Q196" s="48" t="s">
        <v>650</v>
      </c>
      <c r="R196" s="48" t="s">
        <v>650</v>
      </c>
      <c r="S196" s="48"/>
      <c r="T196" s="48"/>
      <c r="U196" s="48"/>
      <c r="V196" s="48"/>
      <c r="W196" s="48" t="s">
        <v>650</v>
      </c>
      <c r="X196" s="48" t="s">
        <v>650</v>
      </c>
      <c r="Y196" s="48" t="s">
        <v>650</v>
      </c>
      <c r="Z196" s="48" t="s">
        <v>650</v>
      </c>
      <c r="AA196" s="48" t="s">
        <v>650</v>
      </c>
      <c r="AB196" s="48" t="s">
        <v>650</v>
      </c>
      <c r="AC196" s="48" t="s">
        <v>650</v>
      </c>
      <c r="AD196" s="47" t="s">
        <v>650</v>
      </c>
      <c r="AE196" s="58">
        <f>('[1]3 previsionale pdc'!K372+'[1]3 previsionale pdc'!K373+'[1]3 previsionale pdc'!K375)/1000</f>
        <v>0</v>
      </c>
      <c r="AF196" s="29" t="s">
        <v>7</v>
      </c>
    </row>
    <row r="197" spans="2:32" s="13" customFormat="1">
      <c r="B197" s="42"/>
      <c r="C197" s="51" t="s">
        <v>790</v>
      </c>
      <c r="D197" s="50"/>
      <c r="E197" s="50"/>
      <c r="F197" s="50"/>
      <c r="G197" s="50"/>
      <c r="H197" s="50"/>
      <c r="I197" s="49" t="s">
        <v>789</v>
      </c>
      <c r="J197" s="48" t="s">
        <v>650</v>
      </c>
      <c r="K197" s="48" t="s">
        <v>650</v>
      </c>
      <c r="L197" s="48" t="s">
        <v>650</v>
      </c>
      <c r="M197" s="48" t="s">
        <v>650</v>
      </c>
      <c r="N197" s="48" t="s">
        <v>650</v>
      </c>
      <c r="O197" s="48" t="s">
        <v>650</v>
      </c>
      <c r="P197" s="48" t="s">
        <v>650</v>
      </c>
      <c r="Q197" s="48" t="s">
        <v>650</v>
      </c>
      <c r="R197" s="48" t="s">
        <v>650</v>
      </c>
      <c r="S197" s="48"/>
      <c r="T197" s="48"/>
      <c r="U197" s="48"/>
      <c r="V197" s="48"/>
      <c r="W197" s="48" t="s">
        <v>650</v>
      </c>
      <c r="X197" s="48" t="s">
        <v>650</v>
      </c>
      <c r="Y197" s="48" t="s">
        <v>650</v>
      </c>
      <c r="Z197" s="48" t="s">
        <v>650</v>
      </c>
      <c r="AA197" s="48" t="s">
        <v>650</v>
      </c>
      <c r="AB197" s="48" t="s">
        <v>650</v>
      </c>
      <c r="AC197" s="48" t="s">
        <v>650</v>
      </c>
      <c r="AD197" s="47" t="s">
        <v>650</v>
      </c>
      <c r="AE197" s="58">
        <f>'[1]3 previsionale pdc'!K374/1000</f>
        <v>0</v>
      </c>
      <c r="AF197" s="29" t="s">
        <v>7</v>
      </c>
    </row>
    <row r="198" spans="2:32" s="13" customFormat="1">
      <c r="B198" s="29"/>
      <c r="C198" s="40" t="s">
        <v>788</v>
      </c>
      <c r="D198" s="39"/>
      <c r="E198" s="39"/>
      <c r="F198" s="39"/>
      <c r="G198" s="39"/>
      <c r="H198" s="39"/>
      <c r="I198" s="38" t="s">
        <v>787</v>
      </c>
      <c r="J198" s="37" t="s">
        <v>776</v>
      </c>
      <c r="K198" s="37" t="s">
        <v>776</v>
      </c>
      <c r="L198" s="37" t="s">
        <v>776</v>
      </c>
      <c r="M198" s="37" t="s">
        <v>776</v>
      </c>
      <c r="N198" s="37" t="s">
        <v>776</v>
      </c>
      <c r="O198" s="37" t="s">
        <v>776</v>
      </c>
      <c r="P198" s="37" t="s">
        <v>776</v>
      </c>
      <c r="Q198" s="37" t="s">
        <v>776</v>
      </c>
      <c r="R198" s="37" t="s">
        <v>776</v>
      </c>
      <c r="S198" s="37"/>
      <c r="T198" s="37"/>
      <c r="U198" s="37"/>
      <c r="V198" s="37"/>
      <c r="W198" s="37" t="s">
        <v>776</v>
      </c>
      <c r="X198" s="37" t="s">
        <v>776</v>
      </c>
      <c r="Y198" s="37" t="s">
        <v>776</v>
      </c>
      <c r="Z198" s="37" t="s">
        <v>776</v>
      </c>
      <c r="AA198" s="37" t="s">
        <v>776</v>
      </c>
      <c r="AB198" s="37" t="s">
        <v>776</v>
      </c>
      <c r="AC198" s="37" t="s">
        <v>776</v>
      </c>
      <c r="AD198" s="36" t="s">
        <v>776</v>
      </c>
      <c r="AE198" s="46">
        <f>SUM(AE199:AE202)</f>
        <v>0</v>
      </c>
      <c r="AF198" s="29" t="s">
        <v>7</v>
      </c>
    </row>
    <row r="199" spans="2:32" s="13" customFormat="1">
      <c r="B199" s="29" t="s">
        <v>58</v>
      </c>
      <c r="C199" s="51" t="s">
        <v>786</v>
      </c>
      <c r="D199" s="50"/>
      <c r="E199" s="50"/>
      <c r="F199" s="50"/>
      <c r="G199" s="50"/>
      <c r="H199" s="50"/>
      <c r="I199" s="49" t="s">
        <v>785</v>
      </c>
      <c r="J199" s="48" t="s">
        <v>773</v>
      </c>
      <c r="K199" s="48" t="s">
        <v>773</v>
      </c>
      <c r="L199" s="48" t="s">
        <v>773</v>
      </c>
      <c r="M199" s="48" t="s">
        <v>773</v>
      </c>
      <c r="N199" s="48" t="s">
        <v>773</v>
      </c>
      <c r="O199" s="48" t="s">
        <v>773</v>
      </c>
      <c r="P199" s="48" t="s">
        <v>773</v>
      </c>
      <c r="Q199" s="48" t="s">
        <v>773</v>
      </c>
      <c r="R199" s="48" t="s">
        <v>773</v>
      </c>
      <c r="S199" s="48"/>
      <c r="T199" s="48"/>
      <c r="U199" s="48"/>
      <c r="V199" s="48"/>
      <c r="W199" s="48" t="s">
        <v>773</v>
      </c>
      <c r="X199" s="48" t="s">
        <v>773</v>
      </c>
      <c r="Y199" s="48" t="s">
        <v>773</v>
      </c>
      <c r="Z199" s="48" t="s">
        <v>773</v>
      </c>
      <c r="AA199" s="48" t="s">
        <v>773</v>
      </c>
      <c r="AB199" s="48" t="s">
        <v>773</v>
      </c>
      <c r="AC199" s="48" t="s">
        <v>773</v>
      </c>
      <c r="AD199" s="47" t="s">
        <v>773</v>
      </c>
      <c r="AE199" s="58">
        <f>'[1]3 previsionale pdc'!K378/1000</f>
        <v>0</v>
      </c>
      <c r="AF199" s="29" t="s">
        <v>7</v>
      </c>
    </row>
    <row r="200" spans="2:32" s="13" customFormat="1">
      <c r="B200" s="29"/>
      <c r="C200" s="51" t="s">
        <v>784</v>
      </c>
      <c r="D200" s="50"/>
      <c r="E200" s="50"/>
      <c r="F200" s="50"/>
      <c r="G200" s="50"/>
      <c r="H200" s="50"/>
      <c r="I200" s="49" t="s">
        <v>783</v>
      </c>
      <c r="J200" s="48" t="s">
        <v>770</v>
      </c>
      <c r="K200" s="48" t="s">
        <v>770</v>
      </c>
      <c r="L200" s="48" t="s">
        <v>770</v>
      </c>
      <c r="M200" s="48" t="s">
        <v>770</v>
      </c>
      <c r="N200" s="48" t="s">
        <v>770</v>
      </c>
      <c r="O200" s="48" t="s">
        <v>770</v>
      </c>
      <c r="P200" s="48" t="s">
        <v>770</v>
      </c>
      <c r="Q200" s="48" t="s">
        <v>770</v>
      </c>
      <c r="R200" s="48" t="s">
        <v>770</v>
      </c>
      <c r="S200" s="48"/>
      <c r="T200" s="48"/>
      <c r="U200" s="48"/>
      <c r="V200" s="48"/>
      <c r="W200" s="48" t="s">
        <v>770</v>
      </c>
      <c r="X200" s="48" t="s">
        <v>770</v>
      </c>
      <c r="Y200" s="48" t="s">
        <v>770</v>
      </c>
      <c r="Z200" s="48" t="s">
        <v>770</v>
      </c>
      <c r="AA200" s="48" t="s">
        <v>770</v>
      </c>
      <c r="AB200" s="48" t="s">
        <v>770</v>
      </c>
      <c r="AC200" s="48" t="s">
        <v>770</v>
      </c>
      <c r="AD200" s="47" t="s">
        <v>770</v>
      </c>
      <c r="AE200" s="58">
        <f>'[1]3 previsionale pdc'!K379/1000</f>
        <v>0</v>
      </c>
      <c r="AF200" s="29" t="s">
        <v>7</v>
      </c>
    </row>
    <row r="201" spans="2:32" s="13" customFormat="1">
      <c r="B201" s="29" t="s">
        <v>52</v>
      </c>
      <c r="C201" s="51" t="s">
        <v>782</v>
      </c>
      <c r="D201" s="50"/>
      <c r="E201" s="50"/>
      <c r="F201" s="50"/>
      <c r="G201" s="50"/>
      <c r="H201" s="50"/>
      <c r="I201" s="49" t="s">
        <v>781</v>
      </c>
      <c r="J201" s="48" t="s">
        <v>767</v>
      </c>
      <c r="K201" s="48" t="s">
        <v>767</v>
      </c>
      <c r="L201" s="48" t="s">
        <v>767</v>
      </c>
      <c r="M201" s="48" t="s">
        <v>767</v>
      </c>
      <c r="N201" s="48" t="s">
        <v>767</v>
      </c>
      <c r="O201" s="48" t="s">
        <v>767</v>
      </c>
      <c r="P201" s="48" t="s">
        <v>767</v>
      </c>
      <c r="Q201" s="48" t="s">
        <v>767</v>
      </c>
      <c r="R201" s="48" t="s">
        <v>767</v>
      </c>
      <c r="S201" s="48"/>
      <c r="T201" s="48"/>
      <c r="U201" s="48"/>
      <c r="V201" s="48"/>
      <c r="W201" s="48" t="s">
        <v>767</v>
      </c>
      <c r="X201" s="48" t="s">
        <v>767</v>
      </c>
      <c r="Y201" s="48" t="s">
        <v>767</v>
      </c>
      <c r="Z201" s="48" t="s">
        <v>767</v>
      </c>
      <c r="AA201" s="48" t="s">
        <v>767</v>
      </c>
      <c r="AB201" s="48" t="s">
        <v>767</v>
      </c>
      <c r="AC201" s="48" t="s">
        <v>767</v>
      </c>
      <c r="AD201" s="47" t="s">
        <v>767</v>
      </c>
      <c r="AE201" s="58">
        <f>('[1]3 previsionale pdc'!K380+'[1]3 previsionale pdc'!K381)/1000</f>
        <v>0</v>
      </c>
      <c r="AF201" s="29" t="s">
        <v>7</v>
      </c>
    </row>
    <row r="202" spans="2:32" s="13" customFormat="1">
      <c r="B202" s="29"/>
      <c r="C202" s="51" t="s">
        <v>780</v>
      </c>
      <c r="D202" s="50"/>
      <c r="E202" s="50"/>
      <c r="F202" s="50"/>
      <c r="G202" s="50"/>
      <c r="H202" s="50"/>
      <c r="I202" s="49" t="s">
        <v>779</v>
      </c>
      <c r="J202" s="48" t="s">
        <v>764</v>
      </c>
      <c r="K202" s="48" t="s">
        <v>764</v>
      </c>
      <c r="L202" s="48" t="s">
        <v>764</v>
      </c>
      <c r="M202" s="48" t="s">
        <v>764</v>
      </c>
      <c r="N202" s="48" t="s">
        <v>764</v>
      </c>
      <c r="O202" s="48" t="s">
        <v>764</v>
      </c>
      <c r="P202" s="48" t="s">
        <v>764</v>
      </c>
      <c r="Q202" s="48" t="s">
        <v>764</v>
      </c>
      <c r="R202" s="48" t="s">
        <v>764</v>
      </c>
      <c r="S202" s="48"/>
      <c r="T202" s="48"/>
      <c r="U202" s="48"/>
      <c r="V202" s="48"/>
      <c r="W202" s="48" t="s">
        <v>764</v>
      </c>
      <c r="X202" s="48" t="s">
        <v>764</v>
      </c>
      <c r="Y202" s="48" t="s">
        <v>764</v>
      </c>
      <c r="Z202" s="48" t="s">
        <v>764</v>
      </c>
      <c r="AA202" s="48" t="s">
        <v>764</v>
      </c>
      <c r="AB202" s="48" t="s">
        <v>764</v>
      </c>
      <c r="AC202" s="48" t="s">
        <v>764</v>
      </c>
      <c r="AD202" s="47" t="s">
        <v>764</v>
      </c>
      <c r="AE202" s="58">
        <f>('[1]3 previsionale pdc'!K382+'[1]3 previsionale pdc'!K383)/1000</f>
        <v>0</v>
      </c>
      <c r="AF202" s="29" t="s">
        <v>7</v>
      </c>
    </row>
    <row r="203" spans="2:32" s="13" customFormat="1">
      <c r="B203" s="29"/>
      <c r="C203" s="40" t="s">
        <v>778</v>
      </c>
      <c r="D203" s="39"/>
      <c r="E203" s="39"/>
      <c r="F203" s="39"/>
      <c r="G203" s="39"/>
      <c r="H203" s="39"/>
      <c r="I203" s="38" t="s">
        <v>777</v>
      </c>
      <c r="J203" s="37" t="s">
        <v>776</v>
      </c>
      <c r="K203" s="37" t="s">
        <v>776</v>
      </c>
      <c r="L203" s="37" t="s">
        <v>776</v>
      </c>
      <c r="M203" s="37" t="s">
        <v>776</v>
      </c>
      <c r="N203" s="37" t="s">
        <v>776</v>
      </c>
      <c r="O203" s="37" t="s">
        <v>776</v>
      </c>
      <c r="P203" s="37" t="s">
        <v>776</v>
      </c>
      <c r="Q203" s="37" t="s">
        <v>776</v>
      </c>
      <c r="R203" s="37" t="s">
        <v>776</v>
      </c>
      <c r="S203" s="37"/>
      <c r="T203" s="37"/>
      <c r="U203" s="37"/>
      <c r="V203" s="37"/>
      <c r="W203" s="37" t="s">
        <v>776</v>
      </c>
      <c r="X203" s="37" t="s">
        <v>776</v>
      </c>
      <c r="Y203" s="37" t="s">
        <v>776</v>
      </c>
      <c r="Z203" s="37" t="s">
        <v>776</v>
      </c>
      <c r="AA203" s="37" t="s">
        <v>776</v>
      </c>
      <c r="AB203" s="37" t="s">
        <v>776</v>
      </c>
      <c r="AC203" s="37" t="s">
        <v>776</v>
      </c>
      <c r="AD203" s="36" t="s">
        <v>776</v>
      </c>
      <c r="AE203" s="46">
        <f>SUM(AE204:AE207)</f>
        <v>0</v>
      </c>
      <c r="AF203" s="29" t="s">
        <v>7</v>
      </c>
    </row>
    <row r="204" spans="2:32" s="13" customFormat="1">
      <c r="B204" s="29" t="s">
        <v>58</v>
      </c>
      <c r="C204" s="51" t="s">
        <v>775</v>
      </c>
      <c r="D204" s="50"/>
      <c r="E204" s="50"/>
      <c r="F204" s="50"/>
      <c r="G204" s="50"/>
      <c r="H204" s="50"/>
      <c r="I204" s="49" t="s">
        <v>774</v>
      </c>
      <c r="J204" s="48" t="s">
        <v>773</v>
      </c>
      <c r="K204" s="48" t="s">
        <v>773</v>
      </c>
      <c r="L204" s="48" t="s">
        <v>773</v>
      </c>
      <c r="M204" s="48" t="s">
        <v>773</v>
      </c>
      <c r="N204" s="48" t="s">
        <v>773</v>
      </c>
      <c r="O204" s="48" t="s">
        <v>773</v>
      </c>
      <c r="P204" s="48" t="s">
        <v>773</v>
      </c>
      <c r="Q204" s="48" t="s">
        <v>773</v>
      </c>
      <c r="R204" s="48" t="s">
        <v>773</v>
      </c>
      <c r="S204" s="48"/>
      <c r="T204" s="48"/>
      <c r="U204" s="48"/>
      <c r="V204" s="48"/>
      <c r="W204" s="48" t="s">
        <v>773</v>
      </c>
      <c r="X204" s="48" t="s">
        <v>773</v>
      </c>
      <c r="Y204" s="48" t="s">
        <v>773</v>
      </c>
      <c r="Z204" s="48" t="s">
        <v>773</v>
      </c>
      <c r="AA204" s="48" t="s">
        <v>773</v>
      </c>
      <c r="AB204" s="48" t="s">
        <v>773</v>
      </c>
      <c r="AC204" s="48" t="s">
        <v>773</v>
      </c>
      <c r="AD204" s="47" t="s">
        <v>773</v>
      </c>
      <c r="AE204" s="58">
        <f>'[1]3 previsionale pdc'!K385/1000</f>
        <v>0</v>
      </c>
      <c r="AF204" s="29" t="s">
        <v>7</v>
      </c>
    </row>
    <row r="205" spans="2:32" s="13" customFormat="1">
      <c r="B205" s="29"/>
      <c r="C205" s="51" t="s">
        <v>772</v>
      </c>
      <c r="D205" s="50"/>
      <c r="E205" s="50"/>
      <c r="F205" s="50"/>
      <c r="G205" s="50"/>
      <c r="H205" s="50"/>
      <c r="I205" s="49" t="s">
        <v>771</v>
      </c>
      <c r="J205" s="48" t="s">
        <v>770</v>
      </c>
      <c r="K205" s="48" t="s">
        <v>770</v>
      </c>
      <c r="L205" s="48" t="s">
        <v>770</v>
      </c>
      <c r="M205" s="48" t="s">
        <v>770</v>
      </c>
      <c r="N205" s="48" t="s">
        <v>770</v>
      </c>
      <c r="O205" s="48" t="s">
        <v>770</v>
      </c>
      <c r="P205" s="48" t="s">
        <v>770</v>
      </c>
      <c r="Q205" s="48" t="s">
        <v>770</v>
      </c>
      <c r="R205" s="48" t="s">
        <v>770</v>
      </c>
      <c r="S205" s="48"/>
      <c r="T205" s="48"/>
      <c r="U205" s="48"/>
      <c r="V205" s="48"/>
      <c r="W205" s="48" t="s">
        <v>770</v>
      </c>
      <c r="X205" s="48" t="s">
        <v>770</v>
      </c>
      <c r="Y205" s="48" t="s">
        <v>770</v>
      </c>
      <c r="Z205" s="48" t="s">
        <v>770</v>
      </c>
      <c r="AA205" s="48" t="s">
        <v>770</v>
      </c>
      <c r="AB205" s="48" t="s">
        <v>770</v>
      </c>
      <c r="AC205" s="48" t="s">
        <v>770</v>
      </c>
      <c r="AD205" s="47" t="s">
        <v>770</v>
      </c>
      <c r="AE205" s="58">
        <f>'[1]3 previsionale pdc'!K386/1000</f>
        <v>0</v>
      </c>
      <c r="AF205" s="29" t="s">
        <v>7</v>
      </c>
    </row>
    <row r="206" spans="2:32" s="13" customFormat="1">
      <c r="B206" s="29" t="s">
        <v>52</v>
      </c>
      <c r="C206" s="51" t="s">
        <v>769</v>
      </c>
      <c r="D206" s="50"/>
      <c r="E206" s="50"/>
      <c r="F206" s="50"/>
      <c r="G206" s="50"/>
      <c r="H206" s="50"/>
      <c r="I206" s="49" t="s">
        <v>768</v>
      </c>
      <c r="J206" s="48" t="s">
        <v>767</v>
      </c>
      <c r="K206" s="48" t="s">
        <v>767</v>
      </c>
      <c r="L206" s="48" t="s">
        <v>767</v>
      </c>
      <c r="M206" s="48" t="s">
        <v>767</v>
      </c>
      <c r="N206" s="48" t="s">
        <v>767</v>
      </c>
      <c r="O206" s="48" t="s">
        <v>767</v>
      </c>
      <c r="P206" s="48" t="s">
        <v>767</v>
      </c>
      <c r="Q206" s="48" t="s">
        <v>767</v>
      </c>
      <c r="R206" s="48" t="s">
        <v>767</v>
      </c>
      <c r="S206" s="48"/>
      <c r="T206" s="48"/>
      <c r="U206" s="48"/>
      <c r="V206" s="48"/>
      <c r="W206" s="48" t="s">
        <v>767</v>
      </c>
      <c r="X206" s="48" t="s">
        <v>767</v>
      </c>
      <c r="Y206" s="48" t="s">
        <v>767</v>
      </c>
      <c r="Z206" s="48" t="s">
        <v>767</v>
      </c>
      <c r="AA206" s="48" t="s">
        <v>767</v>
      </c>
      <c r="AB206" s="48" t="s">
        <v>767</v>
      </c>
      <c r="AC206" s="48" t="s">
        <v>767</v>
      </c>
      <c r="AD206" s="47" t="s">
        <v>767</v>
      </c>
      <c r="AE206" s="58">
        <f>('[1]3 previsionale pdc'!K387+'[1]3 previsionale pdc'!K388)/1000</f>
        <v>0</v>
      </c>
      <c r="AF206" s="29" t="s">
        <v>7</v>
      </c>
    </row>
    <row r="207" spans="2:32" s="13" customFormat="1">
      <c r="B207" s="29"/>
      <c r="C207" s="51" t="s">
        <v>766</v>
      </c>
      <c r="D207" s="50"/>
      <c r="E207" s="50"/>
      <c r="F207" s="50"/>
      <c r="G207" s="50"/>
      <c r="H207" s="50"/>
      <c r="I207" s="49" t="s">
        <v>765</v>
      </c>
      <c r="J207" s="48" t="s">
        <v>764</v>
      </c>
      <c r="K207" s="48" t="s">
        <v>764</v>
      </c>
      <c r="L207" s="48" t="s">
        <v>764</v>
      </c>
      <c r="M207" s="48" t="s">
        <v>764</v>
      </c>
      <c r="N207" s="48" t="s">
        <v>764</v>
      </c>
      <c r="O207" s="48" t="s">
        <v>764</v>
      </c>
      <c r="P207" s="48" t="s">
        <v>764</v>
      </c>
      <c r="Q207" s="48" t="s">
        <v>764</v>
      </c>
      <c r="R207" s="48" t="s">
        <v>764</v>
      </c>
      <c r="S207" s="48"/>
      <c r="T207" s="48"/>
      <c r="U207" s="48"/>
      <c r="V207" s="48"/>
      <c r="W207" s="48" t="s">
        <v>764</v>
      </c>
      <c r="X207" s="48" t="s">
        <v>764</v>
      </c>
      <c r="Y207" s="48" t="s">
        <v>764</v>
      </c>
      <c r="Z207" s="48" t="s">
        <v>764</v>
      </c>
      <c r="AA207" s="48" t="s">
        <v>764</v>
      </c>
      <c r="AB207" s="48" t="s">
        <v>764</v>
      </c>
      <c r="AC207" s="48" t="s">
        <v>764</v>
      </c>
      <c r="AD207" s="47" t="s">
        <v>764</v>
      </c>
      <c r="AE207" s="58">
        <f>('[1]3 previsionale pdc'!K389+'[1]3 previsionale pdc'!K390)/1000</f>
        <v>0</v>
      </c>
      <c r="AF207" s="29" t="s">
        <v>7</v>
      </c>
    </row>
    <row r="208" spans="2:32" s="13" customFormat="1">
      <c r="B208" s="29"/>
      <c r="C208" s="40" t="s">
        <v>763</v>
      </c>
      <c r="D208" s="39"/>
      <c r="E208" s="39"/>
      <c r="F208" s="39"/>
      <c r="G208" s="39"/>
      <c r="H208" s="39"/>
      <c r="I208" s="38" t="s">
        <v>762</v>
      </c>
      <c r="J208" s="37" t="s">
        <v>761</v>
      </c>
      <c r="K208" s="37" t="s">
        <v>761</v>
      </c>
      <c r="L208" s="37" t="s">
        <v>761</v>
      </c>
      <c r="M208" s="37" t="s">
        <v>761</v>
      </c>
      <c r="N208" s="37" t="s">
        <v>761</v>
      </c>
      <c r="O208" s="37" t="s">
        <v>761</v>
      </c>
      <c r="P208" s="37" t="s">
        <v>761</v>
      </c>
      <c r="Q208" s="37" t="s">
        <v>761</v>
      </c>
      <c r="R208" s="37" t="s">
        <v>761</v>
      </c>
      <c r="S208" s="37"/>
      <c r="T208" s="37"/>
      <c r="U208" s="37"/>
      <c r="V208" s="37"/>
      <c r="W208" s="37" t="s">
        <v>761</v>
      </c>
      <c r="X208" s="37" t="s">
        <v>761</v>
      </c>
      <c r="Y208" s="37" t="s">
        <v>761</v>
      </c>
      <c r="Z208" s="37" t="s">
        <v>761</v>
      </c>
      <c r="AA208" s="37" t="s">
        <v>761</v>
      </c>
      <c r="AB208" s="37" t="s">
        <v>761</v>
      </c>
      <c r="AC208" s="37" t="s">
        <v>761</v>
      </c>
      <c r="AD208" s="36" t="s">
        <v>761</v>
      </c>
      <c r="AE208" s="46">
        <f>SUM(AE217+AE212+AE211+AE210+AE209)</f>
        <v>0</v>
      </c>
      <c r="AF208" s="29" t="s">
        <v>7</v>
      </c>
    </row>
    <row r="209" spans="2:32" s="13" customFormat="1">
      <c r="B209" s="29" t="s">
        <v>58</v>
      </c>
      <c r="C209" s="51" t="s">
        <v>760</v>
      </c>
      <c r="D209" s="50"/>
      <c r="E209" s="50"/>
      <c r="F209" s="50"/>
      <c r="G209" s="50"/>
      <c r="H209" s="50"/>
      <c r="I209" s="49" t="s">
        <v>759</v>
      </c>
      <c r="J209" s="48" t="s">
        <v>758</v>
      </c>
      <c r="K209" s="48" t="s">
        <v>758</v>
      </c>
      <c r="L209" s="48" t="s">
        <v>758</v>
      </c>
      <c r="M209" s="48" t="s">
        <v>758</v>
      </c>
      <c r="N209" s="48" t="s">
        <v>758</v>
      </c>
      <c r="O209" s="48" t="s">
        <v>758</v>
      </c>
      <c r="P209" s="48" t="s">
        <v>758</v>
      </c>
      <c r="Q209" s="48" t="s">
        <v>758</v>
      </c>
      <c r="R209" s="48" t="s">
        <v>758</v>
      </c>
      <c r="S209" s="48"/>
      <c r="T209" s="48"/>
      <c r="U209" s="48"/>
      <c r="V209" s="48"/>
      <c r="W209" s="48" t="s">
        <v>758</v>
      </c>
      <c r="X209" s="48" t="s">
        <v>758</v>
      </c>
      <c r="Y209" s="48" t="s">
        <v>758</v>
      </c>
      <c r="Z209" s="48" t="s">
        <v>758</v>
      </c>
      <c r="AA209" s="48" t="s">
        <v>758</v>
      </c>
      <c r="AB209" s="48" t="s">
        <v>758</v>
      </c>
      <c r="AC209" s="48" t="s">
        <v>758</v>
      </c>
      <c r="AD209" s="47" t="s">
        <v>758</v>
      </c>
      <c r="AE209" s="58">
        <f>'[1]3 previsionale pdc'!K392/1000</f>
        <v>0</v>
      </c>
      <c r="AF209" s="29" t="s">
        <v>7</v>
      </c>
    </row>
    <row r="210" spans="2:32" s="13" customFormat="1">
      <c r="B210" s="29"/>
      <c r="C210" s="51" t="s">
        <v>757</v>
      </c>
      <c r="D210" s="50"/>
      <c r="E210" s="50"/>
      <c r="F210" s="50"/>
      <c r="G210" s="50"/>
      <c r="H210" s="50"/>
      <c r="I210" s="49" t="s">
        <v>756</v>
      </c>
      <c r="J210" s="48" t="s">
        <v>755</v>
      </c>
      <c r="K210" s="48" t="s">
        <v>755</v>
      </c>
      <c r="L210" s="48" t="s">
        <v>755</v>
      </c>
      <c r="M210" s="48" t="s">
        <v>755</v>
      </c>
      <c r="N210" s="48" t="s">
        <v>755</v>
      </c>
      <c r="O210" s="48" t="s">
        <v>755</v>
      </c>
      <c r="P210" s="48" t="s">
        <v>755</v>
      </c>
      <c r="Q210" s="48" t="s">
        <v>755</v>
      </c>
      <c r="R210" s="48" t="s">
        <v>755</v>
      </c>
      <c r="S210" s="48"/>
      <c r="T210" s="48"/>
      <c r="U210" s="48"/>
      <c r="V210" s="48"/>
      <c r="W210" s="48" t="s">
        <v>755</v>
      </c>
      <c r="X210" s="48" t="s">
        <v>755</v>
      </c>
      <c r="Y210" s="48" t="s">
        <v>755</v>
      </c>
      <c r="Z210" s="48" t="s">
        <v>755</v>
      </c>
      <c r="AA210" s="48" t="s">
        <v>755</v>
      </c>
      <c r="AB210" s="48" t="s">
        <v>755</v>
      </c>
      <c r="AC210" s="48" t="s">
        <v>755</v>
      </c>
      <c r="AD210" s="47" t="s">
        <v>755</v>
      </c>
      <c r="AE210" s="58">
        <f>'[1]3 previsionale pdc'!K393/1000</f>
        <v>0</v>
      </c>
      <c r="AF210" s="29" t="s">
        <v>7</v>
      </c>
    </row>
    <row r="211" spans="2:32" s="13" customFormat="1">
      <c r="B211" s="29" t="s">
        <v>52</v>
      </c>
      <c r="C211" s="51" t="s">
        <v>754</v>
      </c>
      <c r="D211" s="50"/>
      <c r="E211" s="50"/>
      <c r="F211" s="50"/>
      <c r="G211" s="50"/>
      <c r="H211" s="50"/>
      <c r="I211" s="49" t="s">
        <v>753</v>
      </c>
      <c r="J211" s="48" t="s">
        <v>752</v>
      </c>
      <c r="K211" s="48" t="s">
        <v>752</v>
      </c>
      <c r="L211" s="48" t="s">
        <v>752</v>
      </c>
      <c r="M211" s="48" t="s">
        <v>752</v>
      </c>
      <c r="N211" s="48" t="s">
        <v>752</v>
      </c>
      <c r="O211" s="48" t="s">
        <v>752</v>
      </c>
      <c r="P211" s="48" t="s">
        <v>752</v>
      </c>
      <c r="Q211" s="48" t="s">
        <v>752</v>
      </c>
      <c r="R211" s="48" t="s">
        <v>752</v>
      </c>
      <c r="S211" s="48"/>
      <c r="T211" s="48"/>
      <c r="U211" s="48"/>
      <c r="V211" s="48"/>
      <c r="W211" s="48" t="s">
        <v>752</v>
      </c>
      <c r="X211" s="48" t="s">
        <v>752</v>
      </c>
      <c r="Y211" s="48" t="s">
        <v>752</v>
      </c>
      <c r="Z211" s="48" t="s">
        <v>752</v>
      </c>
      <c r="AA211" s="48" t="s">
        <v>752</v>
      </c>
      <c r="AB211" s="48" t="s">
        <v>752</v>
      </c>
      <c r="AC211" s="48" t="s">
        <v>752</v>
      </c>
      <c r="AD211" s="47" t="s">
        <v>752</v>
      </c>
      <c r="AE211" s="58">
        <f>('[1]3 previsionale pdc'!K394+'[1]3 previsionale pdc'!K395)/1000</f>
        <v>0</v>
      </c>
      <c r="AF211" s="29" t="s">
        <v>7</v>
      </c>
    </row>
    <row r="212" spans="2:32" s="13" customFormat="1">
      <c r="B212" s="29"/>
      <c r="C212" s="51" t="s">
        <v>751</v>
      </c>
      <c r="D212" s="50"/>
      <c r="E212" s="50"/>
      <c r="F212" s="50"/>
      <c r="G212" s="50"/>
      <c r="H212" s="50"/>
      <c r="I212" s="49" t="s">
        <v>750</v>
      </c>
      <c r="J212" s="48" t="s">
        <v>749</v>
      </c>
      <c r="K212" s="48" t="s">
        <v>749</v>
      </c>
      <c r="L212" s="48" t="s">
        <v>749</v>
      </c>
      <c r="M212" s="48" t="s">
        <v>749</v>
      </c>
      <c r="N212" s="48" t="s">
        <v>749</v>
      </c>
      <c r="O212" s="48" t="s">
        <v>749</v>
      </c>
      <c r="P212" s="48" t="s">
        <v>749</v>
      </c>
      <c r="Q212" s="48" t="s">
        <v>749</v>
      </c>
      <c r="R212" s="48" t="s">
        <v>749</v>
      </c>
      <c r="S212" s="48"/>
      <c r="T212" s="48"/>
      <c r="U212" s="48"/>
      <c r="V212" s="48"/>
      <c r="W212" s="48" t="s">
        <v>749</v>
      </c>
      <c r="X212" s="48" t="s">
        <v>749</v>
      </c>
      <c r="Y212" s="48" t="s">
        <v>749</v>
      </c>
      <c r="Z212" s="48" t="s">
        <v>749</v>
      </c>
      <c r="AA212" s="48" t="s">
        <v>749</v>
      </c>
      <c r="AB212" s="48" t="s">
        <v>749</v>
      </c>
      <c r="AC212" s="48" t="s">
        <v>749</v>
      </c>
      <c r="AD212" s="47" t="s">
        <v>749</v>
      </c>
      <c r="AE212" s="52">
        <f>SUM(AE214:AE216)</f>
        <v>0</v>
      </c>
      <c r="AF212" s="29" t="s">
        <v>7</v>
      </c>
    </row>
    <row r="213" spans="2:32" s="13" customFormat="1">
      <c r="B213" s="29"/>
      <c r="C213" s="57" t="s">
        <v>748</v>
      </c>
      <c r="D213" s="56"/>
      <c r="E213" s="56"/>
      <c r="F213" s="56"/>
      <c r="G213" s="56"/>
      <c r="H213" s="56"/>
      <c r="I213" s="55" t="s">
        <v>747</v>
      </c>
      <c r="J213" s="54" t="s">
        <v>746</v>
      </c>
      <c r="K213" s="54" t="s">
        <v>746</v>
      </c>
      <c r="L213" s="54" t="s">
        <v>746</v>
      </c>
      <c r="M213" s="54" t="s">
        <v>746</v>
      </c>
      <c r="N213" s="54" t="s">
        <v>746</v>
      </c>
      <c r="O213" s="54" t="s">
        <v>746</v>
      </c>
      <c r="P213" s="54" t="s">
        <v>746</v>
      </c>
      <c r="Q213" s="54" t="s">
        <v>746</v>
      </c>
      <c r="R213" s="54" t="s">
        <v>746</v>
      </c>
      <c r="S213" s="54"/>
      <c r="T213" s="54"/>
      <c r="U213" s="54"/>
      <c r="V213" s="54"/>
      <c r="W213" s="54" t="s">
        <v>746</v>
      </c>
      <c r="X213" s="54" t="s">
        <v>746</v>
      </c>
      <c r="Y213" s="54" t="s">
        <v>746</v>
      </c>
      <c r="Z213" s="54" t="s">
        <v>746</v>
      </c>
      <c r="AA213" s="54" t="s">
        <v>746</v>
      </c>
      <c r="AB213" s="54" t="s">
        <v>746</v>
      </c>
      <c r="AC213" s="54" t="s">
        <v>746</v>
      </c>
      <c r="AD213" s="53" t="s">
        <v>746</v>
      </c>
      <c r="AE213" s="52">
        <f>('[1]3 previsionale pdc'!K397+'[1]3 previsionale pdc'!K398)/1000</f>
        <v>0</v>
      </c>
      <c r="AF213" s="29" t="s">
        <v>7</v>
      </c>
    </row>
    <row r="214" spans="2:32" s="13" customFormat="1">
      <c r="B214" s="29"/>
      <c r="C214" s="57" t="s">
        <v>745</v>
      </c>
      <c r="D214" s="56"/>
      <c r="E214" s="56"/>
      <c r="F214" s="56"/>
      <c r="G214" s="56"/>
      <c r="H214" s="56"/>
      <c r="I214" s="55" t="s">
        <v>744</v>
      </c>
      <c r="J214" s="54" t="s">
        <v>743</v>
      </c>
      <c r="K214" s="54" t="s">
        <v>743</v>
      </c>
      <c r="L214" s="54" t="s">
        <v>743</v>
      </c>
      <c r="M214" s="54" t="s">
        <v>743</v>
      </c>
      <c r="N214" s="54" t="s">
        <v>743</v>
      </c>
      <c r="O214" s="54" t="s">
        <v>743</v>
      </c>
      <c r="P214" s="54" t="s">
        <v>743</v>
      </c>
      <c r="Q214" s="54" t="s">
        <v>743</v>
      </c>
      <c r="R214" s="54" t="s">
        <v>743</v>
      </c>
      <c r="S214" s="54"/>
      <c r="T214" s="54"/>
      <c r="U214" s="54"/>
      <c r="V214" s="54"/>
      <c r="W214" s="54" t="s">
        <v>743</v>
      </c>
      <c r="X214" s="54" t="s">
        <v>743</v>
      </c>
      <c r="Y214" s="54" t="s">
        <v>743</v>
      </c>
      <c r="Z214" s="54" t="s">
        <v>743</v>
      </c>
      <c r="AA214" s="54" t="s">
        <v>743</v>
      </c>
      <c r="AB214" s="54" t="s">
        <v>743</v>
      </c>
      <c r="AC214" s="54" t="s">
        <v>743</v>
      </c>
      <c r="AD214" s="53" t="s">
        <v>743</v>
      </c>
      <c r="AE214" s="52">
        <f>'[1]3 previsionale pdc'!K399/1000</f>
        <v>0</v>
      </c>
      <c r="AF214" s="29" t="s">
        <v>7</v>
      </c>
    </row>
    <row r="215" spans="2:32" s="13" customFormat="1">
      <c r="B215" s="29"/>
      <c r="C215" s="57" t="s">
        <v>742</v>
      </c>
      <c r="D215" s="56"/>
      <c r="E215" s="56"/>
      <c r="F215" s="56"/>
      <c r="G215" s="56"/>
      <c r="H215" s="56"/>
      <c r="I215" s="55" t="s">
        <v>741</v>
      </c>
      <c r="J215" s="54" t="s">
        <v>740</v>
      </c>
      <c r="K215" s="54" t="s">
        <v>740</v>
      </c>
      <c r="L215" s="54" t="s">
        <v>740</v>
      </c>
      <c r="M215" s="54" t="s">
        <v>740</v>
      </c>
      <c r="N215" s="54" t="s">
        <v>740</v>
      </c>
      <c r="O215" s="54" t="s">
        <v>740</v>
      </c>
      <c r="P215" s="54" t="s">
        <v>740</v>
      </c>
      <c r="Q215" s="54" t="s">
        <v>740</v>
      </c>
      <c r="R215" s="54" t="s">
        <v>740</v>
      </c>
      <c r="S215" s="54"/>
      <c r="T215" s="54"/>
      <c r="U215" s="54"/>
      <c r="V215" s="54"/>
      <c r="W215" s="54" t="s">
        <v>740</v>
      </c>
      <c r="X215" s="54" t="s">
        <v>740</v>
      </c>
      <c r="Y215" s="54" t="s">
        <v>740</v>
      </c>
      <c r="Z215" s="54" t="s">
        <v>740</v>
      </c>
      <c r="AA215" s="54" t="s">
        <v>740</v>
      </c>
      <c r="AB215" s="54" t="s">
        <v>740</v>
      </c>
      <c r="AC215" s="54" t="s">
        <v>740</v>
      </c>
      <c r="AD215" s="53" t="s">
        <v>740</v>
      </c>
      <c r="AE215" s="52">
        <f>'[1]3 previsionale pdc'!K400/1000</f>
        <v>0</v>
      </c>
      <c r="AF215" s="29" t="s">
        <v>7</v>
      </c>
    </row>
    <row r="216" spans="2:32" s="13" customFormat="1">
      <c r="B216" s="29"/>
      <c r="C216" s="57" t="s">
        <v>739</v>
      </c>
      <c r="D216" s="56"/>
      <c r="E216" s="56"/>
      <c r="F216" s="56"/>
      <c r="G216" s="56"/>
      <c r="H216" s="56"/>
      <c r="I216" s="55" t="s">
        <v>738</v>
      </c>
      <c r="J216" s="54" t="s">
        <v>737</v>
      </c>
      <c r="K216" s="54" t="s">
        <v>737</v>
      </c>
      <c r="L216" s="54" t="s">
        <v>737</v>
      </c>
      <c r="M216" s="54" t="s">
        <v>737</v>
      </c>
      <c r="N216" s="54" t="s">
        <v>737</v>
      </c>
      <c r="O216" s="54" t="s">
        <v>737</v>
      </c>
      <c r="P216" s="54" t="s">
        <v>737</v>
      </c>
      <c r="Q216" s="54" t="s">
        <v>737</v>
      </c>
      <c r="R216" s="54" t="s">
        <v>737</v>
      </c>
      <c r="S216" s="54"/>
      <c r="T216" s="54"/>
      <c r="U216" s="54"/>
      <c r="V216" s="54"/>
      <c r="W216" s="54" t="s">
        <v>737</v>
      </c>
      <c r="X216" s="54" t="s">
        <v>737</v>
      </c>
      <c r="Y216" s="54" t="s">
        <v>737</v>
      </c>
      <c r="Z216" s="54" t="s">
        <v>737</v>
      </c>
      <c r="AA216" s="54" t="s">
        <v>737</v>
      </c>
      <c r="AB216" s="54" t="s">
        <v>737</v>
      </c>
      <c r="AC216" s="54" t="s">
        <v>737</v>
      </c>
      <c r="AD216" s="53" t="s">
        <v>737</v>
      </c>
      <c r="AE216" s="52">
        <f>'[1]3 previsionale pdc'!K401/1000</f>
        <v>0</v>
      </c>
      <c r="AF216" s="29" t="s">
        <v>7</v>
      </c>
    </row>
    <row r="217" spans="2:32" s="13" customFormat="1">
      <c r="B217" s="29"/>
      <c r="C217" s="51" t="s">
        <v>736</v>
      </c>
      <c r="D217" s="50"/>
      <c r="E217" s="50"/>
      <c r="F217" s="50"/>
      <c r="G217" s="50"/>
      <c r="H217" s="50"/>
      <c r="I217" s="49" t="s">
        <v>735</v>
      </c>
      <c r="J217" s="48" t="s">
        <v>734</v>
      </c>
      <c r="K217" s="48" t="s">
        <v>734</v>
      </c>
      <c r="L217" s="48" t="s">
        <v>734</v>
      </c>
      <c r="M217" s="48" t="s">
        <v>734</v>
      </c>
      <c r="N217" s="48" t="s">
        <v>734</v>
      </c>
      <c r="O217" s="48" t="s">
        <v>734</v>
      </c>
      <c r="P217" s="48" t="s">
        <v>734</v>
      </c>
      <c r="Q217" s="48" t="s">
        <v>734</v>
      </c>
      <c r="R217" s="48" t="s">
        <v>734</v>
      </c>
      <c r="S217" s="48"/>
      <c r="T217" s="48"/>
      <c r="U217" s="48"/>
      <c r="V217" s="48"/>
      <c r="W217" s="48" t="s">
        <v>734</v>
      </c>
      <c r="X217" s="48" t="s">
        <v>734</v>
      </c>
      <c r="Y217" s="48" t="s">
        <v>734</v>
      </c>
      <c r="Z217" s="48" t="s">
        <v>734</v>
      </c>
      <c r="AA217" s="48" t="s">
        <v>734</v>
      </c>
      <c r="AB217" s="48" t="s">
        <v>734</v>
      </c>
      <c r="AC217" s="48" t="s">
        <v>734</v>
      </c>
      <c r="AD217" s="47" t="s">
        <v>734</v>
      </c>
      <c r="AE217" s="58">
        <f>('[1]3 previsionale pdc'!K402+'[1]3 previsionale pdc'!K403+'[1]3 previsionale pdc'!K404+'[1]3 previsionale pdc'!K405+'[1]3 previsionale pdc'!K406+'[1]3 previsionale pdc'!K407)/1000</f>
        <v>0</v>
      </c>
      <c r="AF217" s="29" t="s">
        <v>7</v>
      </c>
    </row>
    <row r="218" spans="2:32" s="13" customFormat="1">
      <c r="B218" s="29"/>
      <c r="C218" s="40" t="s">
        <v>733</v>
      </c>
      <c r="D218" s="39"/>
      <c r="E218" s="39"/>
      <c r="F218" s="39"/>
      <c r="G218" s="39"/>
      <c r="H218" s="39"/>
      <c r="I218" s="38" t="s">
        <v>732</v>
      </c>
      <c r="J218" s="37" t="s">
        <v>731</v>
      </c>
      <c r="K218" s="37" t="s">
        <v>731</v>
      </c>
      <c r="L218" s="37" t="s">
        <v>731</v>
      </c>
      <c r="M218" s="37" t="s">
        <v>731</v>
      </c>
      <c r="N218" s="37" t="s">
        <v>731</v>
      </c>
      <c r="O218" s="37" t="s">
        <v>731</v>
      </c>
      <c r="P218" s="37" t="s">
        <v>731</v>
      </c>
      <c r="Q218" s="37" t="s">
        <v>731</v>
      </c>
      <c r="R218" s="37" t="s">
        <v>731</v>
      </c>
      <c r="S218" s="37"/>
      <c r="T218" s="37"/>
      <c r="U218" s="37"/>
      <c r="V218" s="37"/>
      <c r="W218" s="37" t="s">
        <v>731</v>
      </c>
      <c r="X218" s="37" t="s">
        <v>731</v>
      </c>
      <c r="Y218" s="37" t="s">
        <v>731</v>
      </c>
      <c r="Z218" s="37" t="s">
        <v>731</v>
      </c>
      <c r="AA218" s="37" t="s">
        <v>731</v>
      </c>
      <c r="AB218" s="37" t="s">
        <v>731</v>
      </c>
      <c r="AC218" s="37" t="s">
        <v>731</v>
      </c>
      <c r="AD218" s="36" t="s">
        <v>731</v>
      </c>
      <c r="AE218" s="46">
        <f>SUM(AE219:AE223)</f>
        <v>0</v>
      </c>
      <c r="AF218" s="29" t="s">
        <v>7</v>
      </c>
    </row>
    <row r="219" spans="2:32" s="13" customFormat="1">
      <c r="B219" s="29" t="s">
        <v>58</v>
      </c>
      <c r="C219" s="51" t="s">
        <v>730</v>
      </c>
      <c r="D219" s="50"/>
      <c r="E219" s="50"/>
      <c r="F219" s="50"/>
      <c r="G219" s="50"/>
      <c r="H219" s="50"/>
      <c r="I219" s="49" t="s">
        <v>729</v>
      </c>
      <c r="J219" s="48" t="s">
        <v>728</v>
      </c>
      <c r="K219" s="48" t="s">
        <v>728</v>
      </c>
      <c r="L219" s="48" t="s">
        <v>728</v>
      </c>
      <c r="M219" s="48" t="s">
        <v>728</v>
      </c>
      <c r="N219" s="48" t="s">
        <v>728</v>
      </c>
      <c r="O219" s="48" t="s">
        <v>728</v>
      </c>
      <c r="P219" s="48" t="s">
        <v>728</v>
      </c>
      <c r="Q219" s="48" t="s">
        <v>728</v>
      </c>
      <c r="R219" s="48" t="s">
        <v>728</v>
      </c>
      <c r="S219" s="48"/>
      <c r="T219" s="48"/>
      <c r="U219" s="48"/>
      <c r="V219" s="48"/>
      <c r="W219" s="48" t="s">
        <v>728</v>
      </c>
      <c r="X219" s="48" t="s">
        <v>728</v>
      </c>
      <c r="Y219" s="48" t="s">
        <v>728</v>
      </c>
      <c r="Z219" s="48" t="s">
        <v>728</v>
      </c>
      <c r="AA219" s="48" t="s">
        <v>728</v>
      </c>
      <c r="AB219" s="48" t="s">
        <v>728</v>
      </c>
      <c r="AC219" s="48" t="s">
        <v>728</v>
      </c>
      <c r="AD219" s="47" t="s">
        <v>728</v>
      </c>
      <c r="AE219" s="58">
        <f>'[1]3 previsionale pdc'!K409/1000</f>
        <v>0</v>
      </c>
      <c r="AF219" s="29" t="s">
        <v>7</v>
      </c>
    </row>
    <row r="220" spans="2:32" s="13" customFormat="1">
      <c r="B220" s="29"/>
      <c r="C220" s="51" t="s">
        <v>727</v>
      </c>
      <c r="D220" s="50"/>
      <c r="E220" s="50"/>
      <c r="F220" s="50"/>
      <c r="G220" s="50"/>
      <c r="H220" s="50"/>
      <c r="I220" s="49" t="s">
        <v>710</v>
      </c>
      <c r="J220" s="48" t="s">
        <v>726</v>
      </c>
      <c r="K220" s="48" t="s">
        <v>726</v>
      </c>
      <c r="L220" s="48" t="s">
        <v>726</v>
      </c>
      <c r="M220" s="48" t="s">
        <v>726</v>
      </c>
      <c r="N220" s="48" t="s">
        <v>726</v>
      </c>
      <c r="O220" s="48" t="s">
        <v>726</v>
      </c>
      <c r="P220" s="48" t="s">
        <v>726</v>
      </c>
      <c r="Q220" s="48" t="s">
        <v>726</v>
      </c>
      <c r="R220" s="48" t="s">
        <v>726</v>
      </c>
      <c r="S220" s="48"/>
      <c r="T220" s="48"/>
      <c r="U220" s="48"/>
      <c r="V220" s="48"/>
      <c r="W220" s="48" t="s">
        <v>726</v>
      </c>
      <c r="X220" s="48" t="s">
        <v>726</v>
      </c>
      <c r="Y220" s="48" t="s">
        <v>726</v>
      </c>
      <c r="Z220" s="48" t="s">
        <v>726</v>
      </c>
      <c r="AA220" s="48" t="s">
        <v>726</v>
      </c>
      <c r="AB220" s="48" t="s">
        <v>726</v>
      </c>
      <c r="AC220" s="48" t="s">
        <v>726</v>
      </c>
      <c r="AD220" s="47" t="s">
        <v>726</v>
      </c>
      <c r="AE220" s="58">
        <f>'[1]3 previsionale pdc'!K410/1000</f>
        <v>0</v>
      </c>
      <c r="AF220" s="29" t="s">
        <v>7</v>
      </c>
    </row>
    <row r="221" spans="2:32" s="13" customFormat="1">
      <c r="B221" s="29" t="s">
        <v>470</v>
      </c>
      <c r="C221" s="51" t="s">
        <v>725</v>
      </c>
      <c r="D221" s="50"/>
      <c r="E221" s="50"/>
      <c r="F221" s="50"/>
      <c r="G221" s="50"/>
      <c r="H221" s="50"/>
      <c r="I221" s="49" t="s">
        <v>724</v>
      </c>
      <c r="J221" s="48" t="s">
        <v>723</v>
      </c>
      <c r="K221" s="48" t="s">
        <v>723</v>
      </c>
      <c r="L221" s="48" t="s">
        <v>723</v>
      </c>
      <c r="M221" s="48" t="s">
        <v>723</v>
      </c>
      <c r="N221" s="48" t="s">
        <v>723</v>
      </c>
      <c r="O221" s="48" t="s">
        <v>723</v>
      </c>
      <c r="P221" s="48" t="s">
        <v>723</v>
      </c>
      <c r="Q221" s="48" t="s">
        <v>723</v>
      </c>
      <c r="R221" s="48" t="s">
        <v>723</v>
      </c>
      <c r="S221" s="48"/>
      <c r="T221" s="48"/>
      <c r="U221" s="48"/>
      <c r="V221" s="48"/>
      <c r="W221" s="48" t="s">
        <v>723</v>
      </c>
      <c r="X221" s="48" t="s">
        <v>723</v>
      </c>
      <c r="Y221" s="48" t="s">
        <v>723</v>
      </c>
      <c r="Z221" s="48" t="s">
        <v>723</v>
      </c>
      <c r="AA221" s="48" t="s">
        <v>723</v>
      </c>
      <c r="AB221" s="48" t="s">
        <v>723</v>
      </c>
      <c r="AC221" s="48" t="s">
        <v>723</v>
      </c>
      <c r="AD221" s="47" t="s">
        <v>723</v>
      </c>
      <c r="AE221" s="58">
        <f>('[1]3 previsionale pdc'!K411+'[1]3 previsionale pdc'!K412)/1000</f>
        <v>0</v>
      </c>
      <c r="AF221" s="29" t="s">
        <v>7</v>
      </c>
    </row>
    <row r="222" spans="2:32" s="13" customFormat="1">
      <c r="B222" s="29"/>
      <c r="C222" s="51" t="s">
        <v>722</v>
      </c>
      <c r="D222" s="50"/>
      <c r="E222" s="50"/>
      <c r="F222" s="50"/>
      <c r="G222" s="50"/>
      <c r="H222" s="50"/>
      <c r="I222" s="49" t="s">
        <v>721</v>
      </c>
      <c r="J222" s="48" t="s">
        <v>720</v>
      </c>
      <c r="K222" s="48" t="s">
        <v>720</v>
      </c>
      <c r="L222" s="48" t="s">
        <v>720</v>
      </c>
      <c r="M222" s="48" t="s">
        <v>720</v>
      </c>
      <c r="N222" s="48" t="s">
        <v>720</v>
      </c>
      <c r="O222" s="48" t="s">
        <v>720</v>
      </c>
      <c r="P222" s="48" t="s">
        <v>720</v>
      </c>
      <c r="Q222" s="48" t="s">
        <v>720</v>
      </c>
      <c r="R222" s="48" t="s">
        <v>720</v>
      </c>
      <c r="S222" s="48"/>
      <c r="T222" s="48"/>
      <c r="U222" s="48"/>
      <c r="V222" s="48"/>
      <c r="W222" s="48" t="s">
        <v>720</v>
      </c>
      <c r="X222" s="48" t="s">
        <v>720</v>
      </c>
      <c r="Y222" s="48" t="s">
        <v>720</v>
      </c>
      <c r="Z222" s="48" t="s">
        <v>720</v>
      </c>
      <c r="AA222" s="48" t="s">
        <v>720</v>
      </c>
      <c r="AB222" s="48" t="s">
        <v>720</v>
      </c>
      <c r="AC222" s="48" t="s">
        <v>720</v>
      </c>
      <c r="AD222" s="47" t="s">
        <v>720</v>
      </c>
      <c r="AE222" s="58">
        <f>('[1]3 previsionale pdc'!K413+'[1]3 previsionale pdc'!K414)/1000</f>
        <v>0</v>
      </c>
      <c r="AF222" s="29" t="s">
        <v>7</v>
      </c>
    </row>
    <row r="223" spans="2:32" s="13" customFormat="1">
      <c r="B223" s="42"/>
      <c r="C223" s="51" t="s">
        <v>719</v>
      </c>
      <c r="D223" s="50"/>
      <c r="E223" s="50"/>
      <c r="F223" s="50"/>
      <c r="G223" s="50"/>
      <c r="H223" s="50"/>
      <c r="I223" s="49" t="s">
        <v>718</v>
      </c>
      <c r="J223" s="48" t="s">
        <v>650</v>
      </c>
      <c r="K223" s="48" t="s">
        <v>650</v>
      </c>
      <c r="L223" s="48" t="s">
        <v>650</v>
      </c>
      <c r="M223" s="48" t="s">
        <v>650</v>
      </c>
      <c r="N223" s="48" t="s">
        <v>650</v>
      </c>
      <c r="O223" s="48" t="s">
        <v>650</v>
      </c>
      <c r="P223" s="48" t="s">
        <v>650</v>
      </c>
      <c r="Q223" s="48" t="s">
        <v>650</v>
      </c>
      <c r="R223" s="48" t="s">
        <v>650</v>
      </c>
      <c r="S223" s="48"/>
      <c r="T223" s="48"/>
      <c r="U223" s="48"/>
      <c r="V223" s="48"/>
      <c r="W223" s="48" t="s">
        <v>650</v>
      </c>
      <c r="X223" s="48" t="s">
        <v>650</v>
      </c>
      <c r="Y223" s="48" t="s">
        <v>650</v>
      </c>
      <c r="Z223" s="48" t="s">
        <v>650</v>
      </c>
      <c r="AA223" s="48" t="s">
        <v>650</v>
      </c>
      <c r="AB223" s="48" t="s">
        <v>650</v>
      </c>
      <c r="AC223" s="48" t="s">
        <v>650</v>
      </c>
      <c r="AD223" s="47" t="s">
        <v>650</v>
      </c>
      <c r="AE223" s="58">
        <f>('[1]3 previsionale pdc'!K415+'[1]3 previsionale pdc'!K416)/1000</f>
        <v>0</v>
      </c>
      <c r="AF223" s="29" t="s">
        <v>7</v>
      </c>
    </row>
    <row r="224" spans="2:32" s="13" customFormat="1">
      <c r="B224" s="29"/>
      <c r="C224" s="40" t="s">
        <v>717</v>
      </c>
      <c r="D224" s="39"/>
      <c r="E224" s="39"/>
      <c r="F224" s="39"/>
      <c r="G224" s="39"/>
      <c r="H224" s="39"/>
      <c r="I224" s="38" t="s">
        <v>716</v>
      </c>
      <c r="J224" s="37" t="s">
        <v>715</v>
      </c>
      <c r="K224" s="37" t="s">
        <v>715</v>
      </c>
      <c r="L224" s="37" t="s">
        <v>715</v>
      </c>
      <c r="M224" s="37" t="s">
        <v>715</v>
      </c>
      <c r="N224" s="37" t="s">
        <v>715</v>
      </c>
      <c r="O224" s="37" t="s">
        <v>715</v>
      </c>
      <c r="P224" s="37" t="s">
        <v>715</v>
      </c>
      <c r="Q224" s="37" t="s">
        <v>715</v>
      </c>
      <c r="R224" s="37" t="s">
        <v>715</v>
      </c>
      <c r="S224" s="37"/>
      <c r="T224" s="37"/>
      <c r="U224" s="37"/>
      <c r="V224" s="37"/>
      <c r="W224" s="37" t="s">
        <v>715</v>
      </c>
      <c r="X224" s="37" t="s">
        <v>715</v>
      </c>
      <c r="Y224" s="37" t="s">
        <v>715</v>
      </c>
      <c r="Z224" s="37" t="s">
        <v>715</v>
      </c>
      <c r="AA224" s="37" t="s">
        <v>715</v>
      </c>
      <c r="AB224" s="37" t="s">
        <v>715</v>
      </c>
      <c r="AC224" s="37" t="s">
        <v>715</v>
      </c>
      <c r="AD224" s="36" t="s">
        <v>715</v>
      </c>
      <c r="AE224" s="46">
        <f>SUM(AE225:AE230)</f>
        <v>0</v>
      </c>
      <c r="AF224" s="29" t="s">
        <v>7</v>
      </c>
    </row>
    <row r="225" spans="2:32" s="13" customFormat="1">
      <c r="B225" s="29" t="s">
        <v>58</v>
      </c>
      <c r="C225" s="51" t="s">
        <v>714</v>
      </c>
      <c r="D225" s="50"/>
      <c r="E225" s="50"/>
      <c r="F225" s="50"/>
      <c r="G225" s="50"/>
      <c r="H225" s="50"/>
      <c r="I225" s="49" t="s">
        <v>713</v>
      </c>
      <c r="J225" s="48" t="s">
        <v>712</v>
      </c>
      <c r="K225" s="48" t="s">
        <v>712</v>
      </c>
      <c r="L225" s="48" t="s">
        <v>712</v>
      </c>
      <c r="M225" s="48" t="s">
        <v>712</v>
      </c>
      <c r="N225" s="48" t="s">
        <v>712</v>
      </c>
      <c r="O225" s="48" t="s">
        <v>712</v>
      </c>
      <c r="P225" s="48" t="s">
        <v>712</v>
      </c>
      <c r="Q225" s="48" t="s">
        <v>712</v>
      </c>
      <c r="R225" s="48" t="s">
        <v>712</v>
      </c>
      <c r="S225" s="48"/>
      <c r="T225" s="48"/>
      <c r="U225" s="48"/>
      <c r="V225" s="48"/>
      <c r="W225" s="48" t="s">
        <v>712</v>
      </c>
      <c r="X225" s="48" t="s">
        <v>712</v>
      </c>
      <c r="Y225" s="48" t="s">
        <v>712</v>
      </c>
      <c r="Z225" s="48" t="s">
        <v>712</v>
      </c>
      <c r="AA225" s="48" t="s">
        <v>712</v>
      </c>
      <c r="AB225" s="48" t="s">
        <v>712</v>
      </c>
      <c r="AC225" s="48" t="s">
        <v>712</v>
      </c>
      <c r="AD225" s="47" t="s">
        <v>712</v>
      </c>
      <c r="AE225" s="58">
        <f>'[1]3 previsionale pdc'!K418/1000</f>
        <v>0</v>
      </c>
      <c r="AF225" s="29" t="s">
        <v>7</v>
      </c>
    </row>
    <row r="226" spans="2:32" s="13" customFormat="1">
      <c r="B226" s="29"/>
      <c r="C226" s="51" t="s">
        <v>711</v>
      </c>
      <c r="D226" s="50"/>
      <c r="E226" s="50"/>
      <c r="F226" s="50"/>
      <c r="G226" s="50"/>
      <c r="H226" s="50"/>
      <c r="I226" s="49" t="s">
        <v>691</v>
      </c>
      <c r="J226" s="48" t="s">
        <v>710</v>
      </c>
      <c r="K226" s="48" t="s">
        <v>710</v>
      </c>
      <c r="L226" s="48" t="s">
        <v>710</v>
      </c>
      <c r="M226" s="48" t="s">
        <v>710</v>
      </c>
      <c r="N226" s="48" t="s">
        <v>710</v>
      </c>
      <c r="O226" s="48" t="s">
        <v>710</v>
      </c>
      <c r="P226" s="48" t="s">
        <v>710</v>
      </c>
      <c r="Q226" s="48" t="s">
        <v>710</v>
      </c>
      <c r="R226" s="48" t="s">
        <v>710</v>
      </c>
      <c r="S226" s="48"/>
      <c r="T226" s="48"/>
      <c r="U226" s="48"/>
      <c r="V226" s="48"/>
      <c r="W226" s="48" t="s">
        <v>710</v>
      </c>
      <c r="X226" s="48" t="s">
        <v>710</v>
      </c>
      <c r="Y226" s="48" t="s">
        <v>710</v>
      </c>
      <c r="Z226" s="48" t="s">
        <v>710</v>
      </c>
      <c r="AA226" s="48" t="s">
        <v>710</v>
      </c>
      <c r="AB226" s="48" t="s">
        <v>710</v>
      </c>
      <c r="AC226" s="48" t="s">
        <v>710</v>
      </c>
      <c r="AD226" s="47" t="s">
        <v>710</v>
      </c>
      <c r="AE226" s="58">
        <f>'[1]3 previsionale pdc'!K419/1000</f>
        <v>0</v>
      </c>
      <c r="AF226" s="29" t="s">
        <v>7</v>
      </c>
    </row>
    <row r="227" spans="2:32" s="13" customFormat="1">
      <c r="B227" s="29" t="s">
        <v>52</v>
      </c>
      <c r="C227" s="51" t="s">
        <v>709</v>
      </c>
      <c r="D227" s="50"/>
      <c r="E227" s="50"/>
      <c r="F227" s="50"/>
      <c r="G227" s="50"/>
      <c r="H227" s="50"/>
      <c r="I227" s="49" t="s">
        <v>708</v>
      </c>
      <c r="J227" s="48" t="s">
        <v>707</v>
      </c>
      <c r="K227" s="48" t="s">
        <v>707</v>
      </c>
      <c r="L227" s="48" t="s">
        <v>707</v>
      </c>
      <c r="M227" s="48" t="s">
        <v>707</v>
      </c>
      <c r="N227" s="48" t="s">
        <v>707</v>
      </c>
      <c r="O227" s="48" t="s">
        <v>707</v>
      </c>
      <c r="P227" s="48" t="s">
        <v>707</v>
      </c>
      <c r="Q227" s="48" t="s">
        <v>707</v>
      </c>
      <c r="R227" s="48" t="s">
        <v>707</v>
      </c>
      <c r="S227" s="48"/>
      <c r="T227" s="48"/>
      <c r="U227" s="48"/>
      <c r="V227" s="48"/>
      <c r="W227" s="48" t="s">
        <v>707</v>
      </c>
      <c r="X227" s="48" t="s">
        <v>707</v>
      </c>
      <c r="Y227" s="48" t="s">
        <v>707</v>
      </c>
      <c r="Z227" s="48" t="s">
        <v>707</v>
      </c>
      <c r="AA227" s="48" t="s">
        <v>707</v>
      </c>
      <c r="AB227" s="48" t="s">
        <v>707</v>
      </c>
      <c r="AC227" s="48" t="s">
        <v>707</v>
      </c>
      <c r="AD227" s="47" t="s">
        <v>707</v>
      </c>
      <c r="AE227" s="58">
        <f>('[1]3 previsionale pdc'!K420+'[1]3 previsionale pdc'!K421)/1000</f>
        <v>0</v>
      </c>
      <c r="AF227" s="29" t="s">
        <v>7</v>
      </c>
    </row>
    <row r="228" spans="2:32" s="13" customFormat="1">
      <c r="B228" s="29"/>
      <c r="C228" s="51" t="s">
        <v>706</v>
      </c>
      <c r="D228" s="50"/>
      <c r="E228" s="50"/>
      <c r="F228" s="50"/>
      <c r="G228" s="50"/>
      <c r="H228" s="50"/>
      <c r="I228" s="49" t="s">
        <v>705</v>
      </c>
      <c r="J228" s="48" t="s">
        <v>704</v>
      </c>
      <c r="K228" s="48" t="s">
        <v>704</v>
      </c>
      <c r="L228" s="48" t="s">
        <v>704</v>
      </c>
      <c r="M228" s="48" t="s">
        <v>704</v>
      </c>
      <c r="N228" s="48" t="s">
        <v>704</v>
      </c>
      <c r="O228" s="48" t="s">
        <v>704</v>
      </c>
      <c r="P228" s="48" t="s">
        <v>704</v>
      </c>
      <c r="Q228" s="48" t="s">
        <v>704</v>
      </c>
      <c r="R228" s="48" t="s">
        <v>704</v>
      </c>
      <c r="S228" s="48"/>
      <c r="T228" s="48"/>
      <c r="U228" s="48"/>
      <c r="V228" s="48"/>
      <c r="W228" s="48" t="s">
        <v>704</v>
      </c>
      <c r="X228" s="48" t="s">
        <v>704</v>
      </c>
      <c r="Y228" s="48" t="s">
        <v>704</v>
      </c>
      <c r="Z228" s="48" t="s">
        <v>704</v>
      </c>
      <c r="AA228" s="48" t="s">
        <v>704</v>
      </c>
      <c r="AB228" s="48" t="s">
        <v>704</v>
      </c>
      <c r="AC228" s="48" t="s">
        <v>704</v>
      </c>
      <c r="AD228" s="47" t="s">
        <v>704</v>
      </c>
      <c r="AE228" s="58">
        <f>'[1]3 previsionale pdc'!K422/1000</f>
        <v>0</v>
      </c>
      <c r="AF228" s="29" t="s">
        <v>7</v>
      </c>
    </row>
    <row r="229" spans="2:32" s="13" customFormat="1">
      <c r="B229" s="42"/>
      <c r="C229" s="51" t="s">
        <v>703</v>
      </c>
      <c r="D229" s="50"/>
      <c r="E229" s="50"/>
      <c r="F229" s="50"/>
      <c r="G229" s="50"/>
      <c r="H229" s="50"/>
      <c r="I229" s="49" t="s">
        <v>702</v>
      </c>
      <c r="J229" s="48" t="s">
        <v>650</v>
      </c>
      <c r="K229" s="48" t="s">
        <v>650</v>
      </c>
      <c r="L229" s="48" t="s">
        <v>650</v>
      </c>
      <c r="M229" s="48" t="s">
        <v>650</v>
      </c>
      <c r="N229" s="48" t="s">
        <v>650</v>
      </c>
      <c r="O229" s="48" t="s">
        <v>650</v>
      </c>
      <c r="P229" s="48" t="s">
        <v>650</v>
      </c>
      <c r="Q229" s="48" t="s">
        <v>650</v>
      </c>
      <c r="R229" s="48" t="s">
        <v>650</v>
      </c>
      <c r="S229" s="48"/>
      <c r="T229" s="48"/>
      <c r="U229" s="48"/>
      <c r="V229" s="48"/>
      <c r="W229" s="48" t="s">
        <v>650</v>
      </c>
      <c r="X229" s="48" t="s">
        <v>650</v>
      </c>
      <c r="Y229" s="48" t="s">
        <v>650</v>
      </c>
      <c r="Z229" s="48" t="s">
        <v>650</v>
      </c>
      <c r="AA229" s="48" t="s">
        <v>650</v>
      </c>
      <c r="AB229" s="48" t="s">
        <v>650</v>
      </c>
      <c r="AC229" s="48" t="s">
        <v>650</v>
      </c>
      <c r="AD229" s="47" t="s">
        <v>650</v>
      </c>
      <c r="AE229" s="58">
        <f>'[1]3 previsionale pdc'!K423/1000</f>
        <v>0</v>
      </c>
      <c r="AF229" s="29" t="s">
        <v>7</v>
      </c>
    </row>
    <row r="230" spans="2:32" s="13" customFormat="1">
      <c r="B230" s="29"/>
      <c r="C230" s="51" t="s">
        <v>701</v>
      </c>
      <c r="D230" s="50"/>
      <c r="E230" s="50"/>
      <c r="F230" s="50"/>
      <c r="G230" s="50"/>
      <c r="H230" s="50"/>
      <c r="I230" s="49" t="s">
        <v>700</v>
      </c>
      <c r="J230" s="48" t="s">
        <v>699</v>
      </c>
      <c r="K230" s="48" t="s">
        <v>699</v>
      </c>
      <c r="L230" s="48" t="s">
        <v>699</v>
      </c>
      <c r="M230" s="48" t="s">
        <v>699</v>
      </c>
      <c r="N230" s="48" t="s">
        <v>699</v>
      </c>
      <c r="O230" s="48" t="s">
        <v>699</v>
      </c>
      <c r="P230" s="48" t="s">
        <v>699</v>
      </c>
      <c r="Q230" s="48" t="s">
        <v>699</v>
      </c>
      <c r="R230" s="48" t="s">
        <v>699</v>
      </c>
      <c r="S230" s="48"/>
      <c r="T230" s="48"/>
      <c r="U230" s="48"/>
      <c r="V230" s="48"/>
      <c r="W230" s="48" t="s">
        <v>699</v>
      </c>
      <c r="X230" s="48" t="s">
        <v>699</v>
      </c>
      <c r="Y230" s="48" t="s">
        <v>699</v>
      </c>
      <c r="Z230" s="48" t="s">
        <v>699</v>
      </c>
      <c r="AA230" s="48" t="s">
        <v>699</v>
      </c>
      <c r="AB230" s="48" t="s">
        <v>699</v>
      </c>
      <c r="AC230" s="48" t="s">
        <v>699</v>
      </c>
      <c r="AD230" s="47" t="s">
        <v>699</v>
      </c>
      <c r="AE230" s="58">
        <f>'[1]3 previsionale pdc'!K424/1000</f>
        <v>0</v>
      </c>
      <c r="AF230" s="29" t="s">
        <v>7</v>
      </c>
    </row>
    <row r="231" spans="2:32" s="13" customFormat="1">
      <c r="B231" s="29"/>
      <c r="C231" s="40" t="s">
        <v>698</v>
      </c>
      <c r="D231" s="39"/>
      <c r="E231" s="39"/>
      <c r="F231" s="39"/>
      <c r="G231" s="39"/>
      <c r="H231" s="39"/>
      <c r="I231" s="38" t="s">
        <v>697</v>
      </c>
      <c r="J231" s="37" t="s">
        <v>696</v>
      </c>
      <c r="K231" s="37" t="s">
        <v>696</v>
      </c>
      <c r="L231" s="37" t="s">
        <v>696</v>
      </c>
      <c r="M231" s="37" t="s">
        <v>696</v>
      </c>
      <c r="N231" s="37" t="s">
        <v>696</v>
      </c>
      <c r="O231" s="37" t="s">
        <v>696</v>
      </c>
      <c r="P231" s="37" t="s">
        <v>696</v>
      </c>
      <c r="Q231" s="37" t="s">
        <v>696</v>
      </c>
      <c r="R231" s="37" t="s">
        <v>696</v>
      </c>
      <c r="S231" s="37"/>
      <c r="T231" s="37"/>
      <c r="U231" s="37"/>
      <c r="V231" s="37"/>
      <c r="W231" s="37" t="s">
        <v>696</v>
      </c>
      <c r="X231" s="37" t="s">
        <v>696</v>
      </c>
      <c r="Y231" s="37" t="s">
        <v>696</v>
      </c>
      <c r="Z231" s="37" t="s">
        <v>696</v>
      </c>
      <c r="AA231" s="37" t="s">
        <v>696</v>
      </c>
      <c r="AB231" s="37" t="s">
        <v>696</v>
      </c>
      <c r="AC231" s="37" t="s">
        <v>696</v>
      </c>
      <c r="AD231" s="36" t="s">
        <v>696</v>
      </c>
      <c r="AE231" s="46">
        <f>SUM(AE232:AE236)</f>
        <v>0</v>
      </c>
      <c r="AF231" s="29" t="s">
        <v>7</v>
      </c>
    </row>
    <row r="232" spans="2:32" s="13" customFormat="1">
      <c r="B232" s="29" t="s">
        <v>58</v>
      </c>
      <c r="C232" s="51" t="s">
        <v>695</v>
      </c>
      <c r="D232" s="50"/>
      <c r="E232" s="50"/>
      <c r="F232" s="50"/>
      <c r="G232" s="50"/>
      <c r="H232" s="50"/>
      <c r="I232" s="49" t="s">
        <v>694</v>
      </c>
      <c r="J232" s="48" t="s">
        <v>693</v>
      </c>
      <c r="K232" s="48" t="s">
        <v>693</v>
      </c>
      <c r="L232" s="48" t="s">
        <v>693</v>
      </c>
      <c r="M232" s="48" t="s">
        <v>693</v>
      </c>
      <c r="N232" s="48" t="s">
        <v>693</v>
      </c>
      <c r="O232" s="48" t="s">
        <v>693</v>
      </c>
      <c r="P232" s="48" t="s">
        <v>693</v>
      </c>
      <c r="Q232" s="48" t="s">
        <v>693</v>
      </c>
      <c r="R232" s="48" t="s">
        <v>693</v>
      </c>
      <c r="S232" s="48"/>
      <c r="T232" s="48"/>
      <c r="U232" s="48"/>
      <c r="V232" s="48"/>
      <c r="W232" s="48" t="s">
        <v>693</v>
      </c>
      <c r="X232" s="48" t="s">
        <v>693</v>
      </c>
      <c r="Y232" s="48" t="s">
        <v>693</v>
      </c>
      <c r="Z232" s="48" t="s">
        <v>693</v>
      </c>
      <c r="AA232" s="48" t="s">
        <v>693</v>
      </c>
      <c r="AB232" s="48" t="s">
        <v>693</v>
      </c>
      <c r="AC232" s="48" t="s">
        <v>693</v>
      </c>
      <c r="AD232" s="47" t="s">
        <v>693</v>
      </c>
      <c r="AE232" s="58">
        <f>'[1]3 previsionale pdc'!K426/1000</f>
        <v>0</v>
      </c>
      <c r="AF232" s="29" t="s">
        <v>7</v>
      </c>
    </row>
    <row r="233" spans="2:32" s="13" customFormat="1">
      <c r="B233" s="29"/>
      <c r="C233" s="51" t="s">
        <v>692</v>
      </c>
      <c r="D233" s="50"/>
      <c r="E233" s="50"/>
      <c r="F233" s="50"/>
      <c r="G233" s="50"/>
      <c r="H233" s="50"/>
      <c r="I233" s="49" t="s">
        <v>674</v>
      </c>
      <c r="J233" s="48" t="s">
        <v>691</v>
      </c>
      <c r="K233" s="48" t="s">
        <v>691</v>
      </c>
      <c r="L233" s="48" t="s">
        <v>691</v>
      </c>
      <c r="M233" s="48" t="s">
        <v>691</v>
      </c>
      <c r="N233" s="48" t="s">
        <v>691</v>
      </c>
      <c r="O233" s="48" t="s">
        <v>691</v>
      </c>
      <c r="P233" s="48" t="s">
        <v>691</v>
      </c>
      <c r="Q233" s="48" t="s">
        <v>691</v>
      </c>
      <c r="R233" s="48" t="s">
        <v>691</v>
      </c>
      <c r="S233" s="48"/>
      <c r="T233" s="48"/>
      <c r="U233" s="48"/>
      <c r="V233" s="48"/>
      <c r="W233" s="48" t="s">
        <v>691</v>
      </c>
      <c r="X233" s="48" t="s">
        <v>691</v>
      </c>
      <c r="Y233" s="48" t="s">
        <v>691</v>
      </c>
      <c r="Z233" s="48" t="s">
        <v>691</v>
      </c>
      <c r="AA233" s="48" t="s">
        <v>691</v>
      </c>
      <c r="AB233" s="48" t="s">
        <v>691</v>
      </c>
      <c r="AC233" s="48" t="s">
        <v>691</v>
      </c>
      <c r="AD233" s="47" t="s">
        <v>691</v>
      </c>
      <c r="AE233" s="58">
        <f>'[1]3 previsionale pdc'!K427/1000</f>
        <v>0</v>
      </c>
      <c r="AF233" s="29" t="s">
        <v>7</v>
      </c>
    </row>
    <row r="234" spans="2:32" s="13" customFormat="1">
      <c r="B234" s="29" t="s">
        <v>52</v>
      </c>
      <c r="C234" s="51" t="s">
        <v>690</v>
      </c>
      <c r="D234" s="50"/>
      <c r="E234" s="50"/>
      <c r="F234" s="50"/>
      <c r="G234" s="50"/>
      <c r="H234" s="50"/>
      <c r="I234" s="49" t="s">
        <v>689</v>
      </c>
      <c r="J234" s="48" t="s">
        <v>688</v>
      </c>
      <c r="K234" s="48" t="s">
        <v>688</v>
      </c>
      <c r="L234" s="48" t="s">
        <v>688</v>
      </c>
      <c r="M234" s="48" t="s">
        <v>688</v>
      </c>
      <c r="N234" s="48" t="s">
        <v>688</v>
      </c>
      <c r="O234" s="48" t="s">
        <v>688</v>
      </c>
      <c r="P234" s="48" t="s">
        <v>688</v>
      </c>
      <c r="Q234" s="48" t="s">
        <v>688</v>
      </c>
      <c r="R234" s="48" t="s">
        <v>688</v>
      </c>
      <c r="S234" s="48"/>
      <c r="T234" s="48"/>
      <c r="U234" s="48"/>
      <c r="V234" s="48"/>
      <c r="W234" s="48" t="s">
        <v>688</v>
      </c>
      <c r="X234" s="48" t="s">
        <v>688</v>
      </c>
      <c r="Y234" s="48" t="s">
        <v>688</v>
      </c>
      <c r="Z234" s="48" t="s">
        <v>688</v>
      </c>
      <c r="AA234" s="48" t="s">
        <v>688</v>
      </c>
      <c r="AB234" s="48" t="s">
        <v>688</v>
      </c>
      <c r="AC234" s="48" t="s">
        <v>688</v>
      </c>
      <c r="AD234" s="47" t="s">
        <v>688</v>
      </c>
      <c r="AE234" s="58">
        <f>('[1]3 previsionale pdc'!K428+'[1]3 previsionale pdc'!K429)/1000</f>
        <v>0</v>
      </c>
      <c r="AF234" s="29" t="s">
        <v>7</v>
      </c>
    </row>
    <row r="235" spans="2:32" s="13" customFormat="1">
      <c r="B235" s="29"/>
      <c r="C235" s="51" t="s">
        <v>687</v>
      </c>
      <c r="D235" s="50"/>
      <c r="E235" s="50"/>
      <c r="F235" s="50"/>
      <c r="G235" s="50"/>
      <c r="H235" s="50"/>
      <c r="I235" s="49" t="s">
        <v>668</v>
      </c>
      <c r="J235" s="48" t="s">
        <v>686</v>
      </c>
      <c r="K235" s="48" t="s">
        <v>686</v>
      </c>
      <c r="L235" s="48" t="s">
        <v>686</v>
      </c>
      <c r="M235" s="48" t="s">
        <v>686</v>
      </c>
      <c r="N235" s="48" t="s">
        <v>686</v>
      </c>
      <c r="O235" s="48" t="s">
        <v>686</v>
      </c>
      <c r="P235" s="48" t="s">
        <v>686</v>
      </c>
      <c r="Q235" s="48" t="s">
        <v>686</v>
      </c>
      <c r="R235" s="48" t="s">
        <v>686</v>
      </c>
      <c r="S235" s="48"/>
      <c r="T235" s="48"/>
      <c r="U235" s="48"/>
      <c r="V235" s="48"/>
      <c r="W235" s="48" t="s">
        <v>686</v>
      </c>
      <c r="X235" s="48" t="s">
        <v>686</v>
      </c>
      <c r="Y235" s="48" t="s">
        <v>686</v>
      </c>
      <c r="Z235" s="48" t="s">
        <v>686</v>
      </c>
      <c r="AA235" s="48" t="s">
        <v>686</v>
      </c>
      <c r="AB235" s="48" t="s">
        <v>686</v>
      </c>
      <c r="AC235" s="48" t="s">
        <v>686</v>
      </c>
      <c r="AD235" s="47" t="s">
        <v>686</v>
      </c>
      <c r="AE235" s="58">
        <f>'[1]3 previsionale pdc'!K430/1000</f>
        <v>0</v>
      </c>
      <c r="AF235" s="29" t="s">
        <v>7</v>
      </c>
    </row>
    <row r="236" spans="2:32" s="13" customFormat="1">
      <c r="B236" s="29"/>
      <c r="C236" s="51" t="s">
        <v>685</v>
      </c>
      <c r="D236" s="50"/>
      <c r="E236" s="50"/>
      <c r="F236" s="50"/>
      <c r="G236" s="50"/>
      <c r="H236" s="50"/>
      <c r="I236" s="49" t="s">
        <v>684</v>
      </c>
      <c r="J236" s="48" t="s">
        <v>683</v>
      </c>
      <c r="K236" s="48" t="s">
        <v>683</v>
      </c>
      <c r="L236" s="48" t="s">
        <v>683</v>
      </c>
      <c r="M236" s="48" t="s">
        <v>683</v>
      </c>
      <c r="N236" s="48" t="s">
        <v>683</v>
      </c>
      <c r="O236" s="48" t="s">
        <v>683</v>
      </c>
      <c r="P236" s="48" t="s">
        <v>683</v>
      </c>
      <c r="Q236" s="48" t="s">
        <v>683</v>
      </c>
      <c r="R236" s="48" t="s">
        <v>683</v>
      </c>
      <c r="S236" s="48"/>
      <c r="T236" s="48"/>
      <c r="U236" s="48"/>
      <c r="V236" s="48"/>
      <c r="W236" s="48" t="s">
        <v>683</v>
      </c>
      <c r="X236" s="48" t="s">
        <v>683</v>
      </c>
      <c r="Y236" s="48" t="s">
        <v>683</v>
      </c>
      <c r="Z236" s="48" t="s">
        <v>683</v>
      </c>
      <c r="AA236" s="48" t="s">
        <v>683</v>
      </c>
      <c r="AB236" s="48" t="s">
        <v>683</v>
      </c>
      <c r="AC236" s="48" t="s">
        <v>683</v>
      </c>
      <c r="AD236" s="47" t="s">
        <v>683</v>
      </c>
      <c r="AE236" s="58">
        <f>'[1]3 previsionale pdc'!K431/1000</f>
        <v>0</v>
      </c>
      <c r="AF236" s="29" t="s">
        <v>7</v>
      </c>
    </row>
    <row r="237" spans="2:32" s="13" customFormat="1">
      <c r="B237" s="29"/>
      <c r="C237" s="40" t="s">
        <v>682</v>
      </c>
      <c r="D237" s="39"/>
      <c r="E237" s="39"/>
      <c r="F237" s="39"/>
      <c r="G237" s="39"/>
      <c r="H237" s="39"/>
      <c r="I237" s="38" t="s">
        <v>681</v>
      </c>
      <c r="J237" s="37" t="s">
        <v>680</v>
      </c>
      <c r="K237" s="37" t="s">
        <v>680</v>
      </c>
      <c r="L237" s="37" t="s">
        <v>680</v>
      </c>
      <c r="M237" s="37" t="s">
        <v>680</v>
      </c>
      <c r="N237" s="37" t="s">
        <v>680</v>
      </c>
      <c r="O237" s="37" t="s">
        <v>680</v>
      </c>
      <c r="P237" s="37" t="s">
        <v>680</v>
      </c>
      <c r="Q237" s="37" t="s">
        <v>680</v>
      </c>
      <c r="R237" s="37" t="s">
        <v>680</v>
      </c>
      <c r="S237" s="37"/>
      <c r="T237" s="37"/>
      <c r="U237" s="37"/>
      <c r="V237" s="37"/>
      <c r="W237" s="37" t="s">
        <v>680</v>
      </c>
      <c r="X237" s="37" t="s">
        <v>680</v>
      </c>
      <c r="Y237" s="37" t="s">
        <v>680</v>
      </c>
      <c r="Z237" s="37" t="s">
        <v>680</v>
      </c>
      <c r="AA237" s="37" t="s">
        <v>680</v>
      </c>
      <c r="AB237" s="37" t="s">
        <v>680</v>
      </c>
      <c r="AC237" s="37" t="s">
        <v>680</v>
      </c>
      <c r="AD237" s="36" t="s">
        <v>680</v>
      </c>
      <c r="AE237" s="46">
        <f>SUM(AE238:AE241)</f>
        <v>749</v>
      </c>
      <c r="AF237" s="29" t="s">
        <v>7</v>
      </c>
    </row>
    <row r="238" spans="2:32" s="13" customFormat="1">
      <c r="B238" s="29" t="s">
        <v>58</v>
      </c>
      <c r="C238" s="51" t="s">
        <v>679</v>
      </c>
      <c r="D238" s="50"/>
      <c r="E238" s="50"/>
      <c r="F238" s="50"/>
      <c r="G238" s="50"/>
      <c r="H238" s="50"/>
      <c r="I238" s="49" t="s">
        <v>678</v>
      </c>
      <c r="J238" s="48" t="s">
        <v>677</v>
      </c>
      <c r="K238" s="48" t="s">
        <v>677</v>
      </c>
      <c r="L238" s="48" t="s">
        <v>677</v>
      </c>
      <c r="M238" s="48" t="s">
        <v>677</v>
      </c>
      <c r="N238" s="48" t="s">
        <v>677</v>
      </c>
      <c r="O238" s="48" t="s">
        <v>677</v>
      </c>
      <c r="P238" s="48" t="s">
        <v>677</v>
      </c>
      <c r="Q238" s="48" t="s">
        <v>677</v>
      </c>
      <c r="R238" s="48" t="s">
        <v>677</v>
      </c>
      <c r="S238" s="48"/>
      <c r="T238" s="48"/>
      <c r="U238" s="48"/>
      <c r="V238" s="48"/>
      <c r="W238" s="48" t="s">
        <v>677</v>
      </c>
      <c r="X238" s="48" t="s">
        <v>677</v>
      </c>
      <c r="Y238" s="48" t="s">
        <v>677</v>
      </c>
      <c r="Z238" s="48" t="s">
        <v>677</v>
      </c>
      <c r="AA238" s="48" t="s">
        <v>677</v>
      </c>
      <c r="AB238" s="48" t="s">
        <v>677</v>
      </c>
      <c r="AC238" s="48" t="s">
        <v>677</v>
      </c>
      <c r="AD238" s="47" t="s">
        <v>677</v>
      </c>
      <c r="AE238" s="58">
        <f>'[1]3 previsionale pdc'!K433/1000</f>
        <v>0</v>
      </c>
      <c r="AF238" s="29" t="s">
        <v>7</v>
      </c>
    </row>
    <row r="239" spans="2:32" s="13" customFormat="1">
      <c r="B239" s="29"/>
      <c r="C239" s="51" t="s">
        <v>676</v>
      </c>
      <c r="D239" s="50"/>
      <c r="E239" s="50"/>
      <c r="F239" s="50"/>
      <c r="G239" s="50"/>
      <c r="H239" s="50"/>
      <c r="I239" s="49" t="s">
        <v>675</v>
      </c>
      <c r="J239" s="48" t="s">
        <v>674</v>
      </c>
      <c r="K239" s="48" t="s">
        <v>674</v>
      </c>
      <c r="L239" s="48" t="s">
        <v>674</v>
      </c>
      <c r="M239" s="48" t="s">
        <v>674</v>
      </c>
      <c r="N239" s="48" t="s">
        <v>674</v>
      </c>
      <c r="O239" s="48" t="s">
        <v>674</v>
      </c>
      <c r="P239" s="48" t="s">
        <v>674</v>
      </c>
      <c r="Q239" s="48" t="s">
        <v>674</v>
      </c>
      <c r="R239" s="48" t="s">
        <v>674</v>
      </c>
      <c r="S239" s="48"/>
      <c r="T239" s="48"/>
      <c r="U239" s="48"/>
      <c r="V239" s="48"/>
      <c r="W239" s="48" t="s">
        <v>674</v>
      </c>
      <c r="X239" s="48" t="s">
        <v>674</v>
      </c>
      <c r="Y239" s="48" t="s">
        <v>674</v>
      </c>
      <c r="Z239" s="48" t="s">
        <v>674</v>
      </c>
      <c r="AA239" s="48" t="s">
        <v>674</v>
      </c>
      <c r="AB239" s="48" t="s">
        <v>674</v>
      </c>
      <c r="AC239" s="48" t="s">
        <v>674</v>
      </c>
      <c r="AD239" s="47" t="s">
        <v>674</v>
      </c>
      <c r="AE239" s="58">
        <f>('[1]3 previsionale pdc'!K434+'[1]3 previsionale pdc'!K435)/1000</f>
        <v>749</v>
      </c>
      <c r="AF239" s="29" t="s">
        <v>7</v>
      </c>
    </row>
    <row r="240" spans="2:32" s="13" customFormat="1">
      <c r="B240" s="29" t="s">
        <v>52</v>
      </c>
      <c r="C240" s="51" t="s">
        <v>673</v>
      </c>
      <c r="D240" s="50"/>
      <c r="E240" s="50"/>
      <c r="F240" s="50"/>
      <c r="G240" s="50"/>
      <c r="H240" s="50"/>
      <c r="I240" s="49" t="s">
        <v>672</v>
      </c>
      <c r="J240" s="48" t="s">
        <v>671</v>
      </c>
      <c r="K240" s="48" t="s">
        <v>671</v>
      </c>
      <c r="L240" s="48" t="s">
        <v>671</v>
      </c>
      <c r="M240" s="48" t="s">
        <v>671</v>
      </c>
      <c r="N240" s="48" t="s">
        <v>671</v>
      </c>
      <c r="O240" s="48" t="s">
        <v>671</v>
      </c>
      <c r="P240" s="48" t="s">
        <v>671</v>
      </c>
      <c r="Q240" s="48" t="s">
        <v>671</v>
      </c>
      <c r="R240" s="48" t="s">
        <v>671</v>
      </c>
      <c r="S240" s="48"/>
      <c r="T240" s="48"/>
      <c r="U240" s="48"/>
      <c r="V240" s="48"/>
      <c r="W240" s="48" t="s">
        <v>671</v>
      </c>
      <c r="X240" s="48" t="s">
        <v>671</v>
      </c>
      <c r="Y240" s="48" t="s">
        <v>671</v>
      </c>
      <c r="Z240" s="48" t="s">
        <v>671</v>
      </c>
      <c r="AA240" s="48" t="s">
        <v>671</v>
      </c>
      <c r="AB240" s="48" t="s">
        <v>671</v>
      </c>
      <c r="AC240" s="48" t="s">
        <v>671</v>
      </c>
      <c r="AD240" s="47" t="s">
        <v>671</v>
      </c>
      <c r="AE240" s="58">
        <f>'[1]3 previsionale pdc'!K436/1000</f>
        <v>0</v>
      </c>
      <c r="AF240" s="29" t="s">
        <v>7</v>
      </c>
    </row>
    <row r="241" spans="2:32" s="13" customFormat="1">
      <c r="B241" s="29"/>
      <c r="C241" s="51" t="s">
        <v>670</v>
      </c>
      <c r="D241" s="50"/>
      <c r="E241" s="50"/>
      <c r="F241" s="50"/>
      <c r="G241" s="50"/>
      <c r="H241" s="50"/>
      <c r="I241" s="49" t="s">
        <v>669</v>
      </c>
      <c r="J241" s="48" t="s">
        <v>668</v>
      </c>
      <c r="K241" s="48" t="s">
        <v>668</v>
      </c>
      <c r="L241" s="48" t="s">
        <v>668</v>
      </c>
      <c r="M241" s="48" t="s">
        <v>668</v>
      </c>
      <c r="N241" s="48" t="s">
        <v>668</v>
      </c>
      <c r="O241" s="48" t="s">
        <v>668</v>
      </c>
      <c r="P241" s="48" t="s">
        <v>668</v>
      </c>
      <c r="Q241" s="48" t="s">
        <v>668</v>
      </c>
      <c r="R241" s="48" t="s">
        <v>668</v>
      </c>
      <c r="S241" s="48"/>
      <c r="T241" s="48"/>
      <c r="U241" s="48"/>
      <c r="V241" s="48"/>
      <c r="W241" s="48" t="s">
        <v>668</v>
      </c>
      <c r="X241" s="48" t="s">
        <v>668</v>
      </c>
      <c r="Y241" s="48" t="s">
        <v>668</v>
      </c>
      <c r="Z241" s="48" t="s">
        <v>668</v>
      </c>
      <c r="AA241" s="48" t="s">
        <v>668</v>
      </c>
      <c r="AB241" s="48" t="s">
        <v>668</v>
      </c>
      <c r="AC241" s="48" t="s">
        <v>668</v>
      </c>
      <c r="AD241" s="47" t="s">
        <v>668</v>
      </c>
      <c r="AE241" s="58">
        <f>('[1]3 previsionale pdc'!K437+'[1]3 previsionale pdc'!K438)/1000</f>
        <v>0</v>
      </c>
      <c r="AF241" s="29" t="s">
        <v>7</v>
      </c>
    </row>
    <row r="242" spans="2:32" s="13" customFormat="1">
      <c r="B242" s="29"/>
      <c r="C242" s="40" t="s">
        <v>667</v>
      </c>
      <c r="D242" s="39"/>
      <c r="E242" s="39"/>
      <c r="F242" s="39"/>
      <c r="G242" s="39"/>
      <c r="H242" s="39"/>
      <c r="I242" s="38" t="s">
        <v>666</v>
      </c>
      <c r="J242" s="37" t="s">
        <v>665</v>
      </c>
      <c r="K242" s="37" t="s">
        <v>665</v>
      </c>
      <c r="L242" s="37" t="s">
        <v>665</v>
      </c>
      <c r="M242" s="37" t="s">
        <v>665</v>
      </c>
      <c r="N242" s="37" t="s">
        <v>665</v>
      </c>
      <c r="O242" s="37" t="s">
        <v>665</v>
      </c>
      <c r="P242" s="37" t="s">
        <v>665</v>
      </c>
      <c r="Q242" s="37" t="s">
        <v>665</v>
      </c>
      <c r="R242" s="37" t="s">
        <v>665</v>
      </c>
      <c r="S242" s="37"/>
      <c r="T242" s="37"/>
      <c r="U242" s="37"/>
      <c r="V242" s="37"/>
      <c r="W242" s="37" t="s">
        <v>665</v>
      </c>
      <c r="X242" s="37" t="s">
        <v>665</v>
      </c>
      <c r="Y242" s="37" t="s">
        <v>665</v>
      </c>
      <c r="Z242" s="37" t="s">
        <v>665</v>
      </c>
      <c r="AA242" s="37" t="s">
        <v>665</v>
      </c>
      <c r="AB242" s="37" t="s">
        <v>665</v>
      </c>
      <c r="AC242" s="37" t="s">
        <v>665</v>
      </c>
      <c r="AD242" s="36" t="s">
        <v>665</v>
      </c>
      <c r="AE242" s="46">
        <f>SUM(AE243:AE247)</f>
        <v>0</v>
      </c>
      <c r="AF242" s="29" t="s">
        <v>7</v>
      </c>
    </row>
    <row r="243" spans="2:32" s="13" customFormat="1">
      <c r="B243" s="29" t="s">
        <v>58</v>
      </c>
      <c r="C243" s="51" t="s">
        <v>664</v>
      </c>
      <c r="D243" s="50"/>
      <c r="E243" s="50"/>
      <c r="F243" s="50"/>
      <c r="G243" s="50"/>
      <c r="H243" s="50"/>
      <c r="I243" s="49" t="s">
        <v>663</v>
      </c>
      <c r="J243" s="48" t="s">
        <v>662</v>
      </c>
      <c r="K243" s="48" t="s">
        <v>662</v>
      </c>
      <c r="L243" s="48" t="s">
        <v>662</v>
      </c>
      <c r="M243" s="48" t="s">
        <v>662</v>
      </c>
      <c r="N243" s="48" t="s">
        <v>662</v>
      </c>
      <c r="O243" s="48" t="s">
        <v>662</v>
      </c>
      <c r="P243" s="48" t="s">
        <v>662</v>
      </c>
      <c r="Q243" s="48" t="s">
        <v>662</v>
      </c>
      <c r="R243" s="48" t="s">
        <v>662</v>
      </c>
      <c r="S243" s="48"/>
      <c r="T243" s="48"/>
      <c r="U243" s="48"/>
      <c r="V243" s="48"/>
      <c r="W243" s="48" t="s">
        <v>662</v>
      </c>
      <c r="X243" s="48" t="s">
        <v>662</v>
      </c>
      <c r="Y243" s="48" t="s">
        <v>662</v>
      </c>
      <c r="Z243" s="48" t="s">
        <v>662</v>
      </c>
      <c r="AA243" s="48" t="s">
        <v>662</v>
      </c>
      <c r="AB243" s="48" t="s">
        <v>662</v>
      </c>
      <c r="AC243" s="48" t="s">
        <v>662</v>
      </c>
      <c r="AD243" s="47" t="s">
        <v>662</v>
      </c>
      <c r="AE243" s="58">
        <f>('[1]3 previsionale pdc'!K440+'[1]3 previsionale pdc'!K448+'[1]3 previsionale pdc'!K456+'[1]3 previsionale pdc'!K464)/1000</f>
        <v>0</v>
      </c>
      <c r="AF243" s="29" t="s">
        <v>7</v>
      </c>
    </row>
    <row r="244" spans="2:32" s="13" customFormat="1">
      <c r="B244" s="29"/>
      <c r="C244" s="51" t="s">
        <v>661</v>
      </c>
      <c r="D244" s="50"/>
      <c r="E244" s="50"/>
      <c r="F244" s="50"/>
      <c r="G244" s="50"/>
      <c r="H244" s="50"/>
      <c r="I244" s="49" t="s">
        <v>660</v>
      </c>
      <c r="J244" s="48" t="s">
        <v>659</v>
      </c>
      <c r="K244" s="48" t="s">
        <v>659</v>
      </c>
      <c r="L244" s="48" t="s">
        <v>659</v>
      </c>
      <c r="M244" s="48" t="s">
        <v>659</v>
      </c>
      <c r="N244" s="48" t="s">
        <v>659</v>
      </c>
      <c r="O244" s="48" t="s">
        <v>659</v>
      </c>
      <c r="P244" s="48" t="s">
        <v>659</v>
      </c>
      <c r="Q244" s="48" t="s">
        <v>659</v>
      </c>
      <c r="R244" s="48" t="s">
        <v>659</v>
      </c>
      <c r="S244" s="48"/>
      <c r="T244" s="48"/>
      <c r="U244" s="48"/>
      <c r="V244" s="48"/>
      <c r="W244" s="48" t="s">
        <v>659</v>
      </c>
      <c r="X244" s="48" t="s">
        <v>659</v>
      </c>
      <c r="Y244" s="48" t="s">
        <v>659</v>
      </c>
      <c r="Z244" s="48" t="s">
        <v>659</v>
      </c>
      <c r="AA244" s="48" t="s">
        <v>659</v>
      </c>
      <c r="AB244" s="48" t="s">
        <v>659</v>
      </c>
      <c r="AC244" s="48" t="s">
        <v>659</v>
      </c>
      <c r="AD244" s="47" t="s">
        <v>659</v>
      </c>
      <c r="AE244" s="58">
        <f>('[1]3 previsionale pdc'!K441+'[1]3 previsionale pdc'!K449+'[1]3 previsionale pdc'!K457+'[1]3 previsionale pdc'!K465)/1000</f>
        <v>0</v>
      </c>
      <c r="AF244" s="29" t="s">
        <v>7</v>
      </c>
    </row>
    <row r="245" spans="2:32" s="13" customFormat="1">
      <c r="B245" s="29" t="s">
        <v>470</v>
      </c>
      <c r="C245" s="51" t="s">
        <v>658</v>
      </c>
      <c r="D245" s="50"/>
      <c r="E245" s="50"/>
      <c r="F245" s="50"/>
      <c r="G245" s="50"/>
      <c r="H245" s="50"/>
      <c r="I245" s="49" t="s">
        <v>657</v>
      </c>
      <c r="J245" s="48" t="s">
        <v>656</v>
      </c>
      <c r="K245" s="48" t="s">
        <v>656</v>
      </c>
      <c r="L245" s="48" t="s">
        <v>656</v>
      </c>
      <c r="M245" s="48" t="s">
        <v>656</v>
      </c>
      <c r="N245" s="48" t="s">
        <v>656</v>
      </c>
      <c r="O245" s="48" t="s">
        <v>656</v>
      </c>
      <c r="P245" s="48" t="s">
        <v>656</v>
      </c>
      <c r="Q245" s="48" t="s">
        <v>656</v>
      </c>
      <c r="R245" s="48" t="s">
        <v>656</v>
      </c>
      <c r="S245" s="48"/>
      <c r="T245" s="48"/>
      <c r="U245" s="48"/>
      <c r="V245" s="48"/>
      <c r="W245" s="48" t="s">
        <v>656</v>
      </c>
      <c r="X245" s="48" t="s">
        <v>656</v>
      </c>
      <c r="Y245" s="48" t="s">
        <v>656</v>
      </c>
      <c r="Z245" s="48" t="s">
        <v>656</v>
      </c>
      <c r="AA245" s="48" t="s">
        <v>656</v>
      </c>
      <c r="AB245" s="48" t="s">
        <v>656</v>
      </c>
      <c r="AC245" s="48" t="s">
        <v>656</v>
      </c>
      <c r="AD245" s="47" t="s">
        <v>656</v>
      </c>
      <c r="AE245" s="58">
        <f>('[1]3 previsionale pdc'!K442+'[1]3 previsionale pdc'!K443+'[1]3 previsionale pdc'!K450+'[1]3 previsionale pdc'!K451+'[1]3 previsionale pdc'!K458+'[1]3 previsionale pdc'!K466+'[1]3 previsionale pdc'!K467)/1000</f>
        <v>0</v>
      </c>
      <c r="AF245" s="29" t="s">
        <v>7</v>
      </c>
    </row>
    <row r="246" spans="2:32" s="13" customFormat="1">
      <c r="B246" s="29"/>
      <c r="C246" s="51" t="s">
        <v>655</v>
      </c>
      <c r="D246" s="50"/>
      <c r="E246" s="50"/>
      <c r="F246" s="50"/>
      <c r="G246" s="50"/>
      <c r="H246" s="50"/>
      <c r="I246" s="49" t="s">
        <v>654</v>
      </c>
      <c r="J246" s="48" t="s">
        <v>653</v>
      </c>
      <c r="K246" s="48" t="s">
        <v>653</v>
      </c>
      <c r="L246" s="48" t="s">
        <v>653</v>
      </c>
      <c r="M246" s="48" t="s">
        <v>653</v>
      </c>
      <c r="N246" s="48" t="s">
        <v>653</v>
      </c>
      <c r="O246" s="48" t="s">
        <v>653</v>
      </c>
      <c r="P246" s="48" t="s">
        <v>653</v>
      </c>
      <c r="Q246" s="48" t="s">
        <v>653</v>
      </c>
      <c r="R246" s="48" t="s">
        <v>653</v>
      </c>
      <c r="S246" s="48"/>
      <c r="T246" s="48"/>
      <c r="U246" s="48"/>
      <c r="V246" s="48"/>
      <c r="W246" s="48" t="s">
        <v>653</v>
      </c>
      <c r="X246" s="48" t="s">
        <v>653</v>
      </c>
      <c r="Y246" s="48" t="s">
        <v>653</v>
      </c>
      <c r="Z246" s="48" t="s">
        <v>653</v>
      </c>
      <c r="AA246" s="48" t="s">
        <v>653</v>
      </c>
      <c r="AB246" s="48" t="s">
        <v>653</v>
      </c>
      <c r="AC246" s="48" t="s">
        <v>653</v>
      </c>
      <c r="AD246" s="47" t="s">
        <v>653</v>
      </c>
      <c r="AE246" s="58">
        <f>('[1]3 previsionale pdc'!K444+'[1]3 previsionale pdc'!K445+'[1]3 previsionale pdc'!K447+'[1]3 previsionale pdc'!K452+'[1]3 previsionale pdc'!K453+'[1]3 previsionale pdc'!K455+'[1]3 previsionale pdc'!K460+'[1]3 previsionale pdc'!K461+'[1]3 previsionale pdc'!K463+'[1]3 previsionale pdc'!K468+'[1]3 previsionale pdc'!K469+'[1]3 previsionale pdc'!K470+'[1]3 previsionale pdc'!K471+'[1]3 previsionale pdc'!K473)/1000</f>
        <v>0</v>
      </c>
      <c r="AF246" s="29" t="s">
        <v>7</v>
      </c>
    </row>
    <row r="247" spans="2:32" s="13" customFormat="1">
      <c r="B247" s="29"/>
      <c r="C247" s="51" t="s">
        <v>652</v>
      </c>
      <c r="D247" s="50"/>
      <c r="E247" s="50"/>
      <c r="F247" s="50"/>
      <c r="G247" s="50"/>
      <c r="H247" s="50"/>
      <c r="I247" s="49" t="s">
        <v>651</v>
      </c>
      <c r="J247" s="48" t="s">
        <v>650</v>
      </c>
      <c r="K247" s="48" t="s">
        <v>650</v>
      </c>
      <c r="L247" s="48" t="s">
        <v>650</v>
      </c>
      <c r="M247" s="48" t="s">
        <v>650</v>
      </c>
      <c r="N247" s="48" t="s">
        <v>650</v>
      </c>
      <c r="O247" s="48" t="s">
        <v>650</v>
      </c>
      <c r="P247" s="48" t="s">
        <v>650</v>
      </c>
      <c r="Q247" s="48" t="s">
        <v>650</v>
      </c>
      <c r="R247" s="48" t="s">
        <v>650</v>
      </c>
      <c r="S247" s="48"/>
      <c r="T247" s="48"/>
      <c r="U247" s="48"/>
      <c r="V247" s="48"/>
      <c r="W247" s="48" t="s">
        <v>650</v>
      </c>
      <c r="X247" s="48" t="s">
        <v>650</v>
      </c>
      <c r="Y247" s="48" t="s">
        <v>650</v>
      </c>
      <c r="Z247" s="48" t="s">
        <v>650</v>
      </c>
      <c r="AA247" s="48" t="s">
        <v>650</v>
      </c>
      <c r="AB247" s="48" t="s">
        <v>650</v>
      </c>
      <c r="AC247" s="48" t="s">
        <v>650</v>
      </c>
      <c r="AD247" s="47" t="s">
        <v>650</v>
      </c>
      <c r="AE247" s="58">
        <f>('[1]3 previsionale pdc'!K446+'[1]3 previsionale pdc'!K454+'[1]3 previsionale pdc'!K462+'[1]3 previsionale pdc'!K472)/1000</f>
        <v>0</v>
      </c>
      <c r="AF247" s="29" t="s">
        <v>7</v>
      </c>
    </row>
    <row r="248" spans="2:32" s="13" customFormat="1">
      <c r="B248" s="42"/>
      <c r="C248" s="40" t="s">
        <v>649</v>
      </c>
      <c r="D248" s="39"/>
      <c r="E248" s="39"/>
      <c r="F248" s="39"/>
      <c r="G248" s="39"/>
      <c r="H248" s="39"/>
      <c r="I248" s="38" t="s">
        <v>648</v>
      </c>
      <c r="J248" s="37" t="s">
        <v>647</v>
      </c>
      <c r="K248" s="37" t="s">
        <v>647</v>
      </c>
      <c r="L248" s="37" t="s">
        <v>647</v>
      </c>
      <c r="M248" s="37" t="s">
        <v>647</v>
      </c>
      <c r="N248" s="37" t="s">
        <v>647</v>
      </c>
      <c r="O248" s="37" t="s">
        <v>647</v>
      </c>
      <c r="P248" s="37" t="s">
        <v>647</v>
      </c>
      <c r="Q248" s="37" t="s">
        <v>647</v>
      </c>
      <c r="R248" s="37" t="s">
        <v>647</v>
      </c>
      <c r="S248" s="37"/>
      <c r="T248" s="37"/>
      <c r="U248" s="37"/>
      <c r="V248" s="37"/>
      <c r="W248" s="37" t="s">
        <v>647</v>
      </c>
      <c r="X248" s="37" t="s">
        <v>647</v>
      </c>
      <c r="Y248" s="37" t="s">
        <v>647</v>
      </c>
      <c r="Z248" s="37" t="s">
        <v>647</v>
      </c>
      <c r="AA248" s="37" t="s">
        <v>647</v>
      </c>
      <c r="AB248" s="37" t="s">
        <v>647</v>
      </c>
      <c r="AC248" s="37" t="s">
        <v>647</v>
      </c>
      <c r="AD248" s="36" t="s">
        <v>647</v>
      </c>
      <c r="AE248" s="46">
        <f>SUM(AE249:AE255)</f>
        <v>1508.3679999999999</v>
      </c>
      <c r="AF248" s="29" t="s">
        <v>7</v>
      </c>
    </row>
    <row r="249" spans="2:32" s="13" customFormat="1">
      <c r="B249" s="29"/>
      <c r="C249" s="51" t="s">
        <v>646</v>
      </c>
      <c r="D249" s="50"/>
      <c r="E249" s="50"/>
      <c r="F249" s="50"/>
      <c r="G249" s="50"/>
      <c r="H249" s="50"/>
      <c r="I249" s="49" t="s">
        <v>645</v>
      </c>
      <c r="J249" s="48" t="s">
        <v>644</v>
      </c>
      <c r="K249" s="48" t="s">
        <v>644</v>
      </c>
      <c r="L249" s="48" t="s">
        <v>644</v>
      </c>
      <c r="M249" s="48" t="s">
        <v>644</v>
      </c>
      <c r="N249" s="48" t="s">
        <v>644</v>
      </c>
      <c r="O249" s="48" t="s">
        <v>644</v>
      </c>
      <c r="P249" s="48" t="s">
        <v>644</v>
      </c>
      <c r="Q249" s="48" t="s">
        <v>644</v>
      </c>
      <c r="R249" s="48" t="s">
        <v>644</v>
      </c>
      <c r="S249" s="48"/>
      <c r="T249" s="48"/>
      <c r="U249" s="48"/>
      <c r="V249" s="48"/>
      <c r="W249" s="48" t="s">
        <v>644</v>
      </c>
      <c r="X249" s="48" t="s">
        <v>644</v>
      </c>
      <c r="Y249" s="48" t="s">
        <v>644</v>
      </c>
      <c r="Z249" s="48" t="s">
        <v>644</v>
      </c>
      <c r="AA249" s="48" t="s">
        <v>644</v>
      </c>
      <c r="AB249" s="48" t="s">
        <v>644</v>
      </c>
      <c r="AC249" s="48" t="s">
        <v>644</v>
      </c>
      <c r="AD249" s="47" t="s">
        <v>644</v>
      </c>
      <c r="AE249" s="58">
        <f>'[1]3 previsionale pdc'!K475/1000</f>
        <v>149</v>
      </c>
      <c r="AF249" s="29" t="s">
        <v>7</v>
      </c>
    </row>
    <row r="250" spans="2:32" s="13" customFormat="1">
      <c r="B250" s="29"/>
      <c r="C250" s="51" t="s">
        <v>643</v>
      </c>
      <c r="D250" s="50"/>
      <c r="E250" s="50"/>
      <c r="F250" s="50"/>
      <c r="G250" s="50"/>
      <c r="H250" s="50"/>
      <c r="I250" s="49" t="s">
        <v>642</v>
      </c>
      <c r="J250" s="48" t="s">
        <v>641</v>
      </c>
      <c r="K250" s="48" t="s">
        <v>641</v>
      </c>
      <c r="L250" s="48" t="s">
        <v>641</v>
      </c>
      <c r="M250" s="48" t="s">
        <v>641</v>
      </c>
      <c r="N250" s="48" t="s">
        <v>641</v>
      </c>
      <c r="O250" s="48" t="s">
        <v>641</v>
      </c>
      <c r="P250" s="48" t="s">
        <v>641</v>
      </c>
      <c r="Q250" s="48" t="s">
        <v>641</v>
      </c>
      <c r="R250" s="48" t="s">
        <v>641</v>
      </c>
      <c r="S250" s="48"/>
      <c r="T250" s="48"/>
      <c r="U250" s="48"/>
      <c r="V250" s="48"/>
      <c r="W250" s="48" t="s">
        <v>641</v>
      </c>
      <c r="X250" s="48" t="s">
        <v>641</v>
      </c>
      <c r="Y250" s="48" t="s">
        <v>641</v>
      </c>
      <c r="Z250" s="48" t="s">
        <v>641</v>
      </c>
      <c r="AA250" s="48" t="s">
        <v>641</v>
      </c>
      <c r="AB250" s="48" t="s">
        <v>641</v>
      </c>
      <c r="AC250" s="48" t="s">
        <v>641</v>
      </c>
      <c r="AD250" s="47" t="s">
        <v>641</v>
      </c>
      <c r="AE250" s="58">
        <f>('[1]3 previsionale pdc'!K476+'[1]3 previsionale pdc'!K477+'[1]3 previsionale pdc'!K478)/1000</f>
        <v>663.47799999999995</v>
      </c>
      <c r="AF250" s="29" t="s">
        <v>7</v>
      </c>
    </row>
    <row r="251" spans="2:32" s="13" customFormat="1">
      <c r="B251" s="29"/>
      <c r="C251" s="51" t="s">
        <v>640</v>
      </c>
      <c r="D251" s="50"/>
      <c r="E251" s="50"/>
      <c r="F251" s="50"/>
      <c r="G251" s="50"/>
      <c r="H251" s="50"/>
      <c r="I251" s="49" t="s">
        <v>639</v>
      </c>
      <c r="J251" s="48" t="s">
        <v>638</v>
      </c>
      <c r="K251" s="48" t="s">
        <v>638</v>
      </c>
      <c r="L251" s="48" t="s">
        <v>638</v>
      </c>
      <c r="M251" s="48" t="s">
        <v>638</v>
      </c>
      <c r="N251" s="48" t="s">
        <v>638</v>
      </c>
      <c r="O251" s="48" t="s">
        <v>638</v>
      </c>
      <c r="P251" s="48" t="s">
        <v>638</v>
      </c>
      <c r="Q251" s="48" t="s">
        <v>638</v>
      </c>
      <c r="R251" s="48" t="s">
        <v>638</v>
      </c>
      <c r="S251" s="48"/>
      <c r="T251" s="48"/>
      <c r="U251" s="48"/>
      <c r="V251" s="48"/>
      <c r="W251" s="48" t="s">
        <v>638</v>
      </c>
      <c r="X251" s="48" t="s">
        <v>638</v>
      </c>
      <c r="Y251" s="48" t="s">
        <v>638</v>
      </c>
      <c r="Z251" s="48" t="s">
        <v>638</v>
      </c>
      <c r="AA251" s="48" t="s">
        <v>638</v>
      </c>
      <c r="AB251" s="48" t="s">
        <v>638</v>
      </c>
      <c r="AC251" s="48" t="s">
        <v>638</v>
      </c>
      <c r="AD251" s="47" t="s">
        <v>638</v>
      </c>
      <c r="AE251" s="58">
        <f>('[1]3 previsionale pdc'!K479+'[1]3 previsionale pdc'!K480)/1000</f>
        <v>0</v>
      </c>
      <c r="AF251" s="29" t="s">
        <v>7</v>
      </c>
    </row>
    <row r="252" spans="2:32" s="13" customFormat="1" ht="30" customHeight="1">
      <c r="B252" s="29"/>
      <c r="C252" s="51" t="s">
        <v>637</v>
      </c>
      <c r="D252" s="50"/>
      <c r="E252" s="50"/>
      <c r="F252" s="50"/>
      <c r="G252" s="50"/>
      <c r="H252" s="50"/>
      <c r="I252" s="49" t="s">
        <v>636</v>
      </c>
      <c r="J252" s="48" t="s">
        <v>635</v>
      </c>
      <c r="K252" s="48" t="s">
        <v>635</v>
      </c>
      <c r="L252" s="48" t="s">
        <v>635</v>
      </c>
      <c r="M252" s="48" t="s">
        <v>635</v>
      </c>
      <c r="N252" s="48" t="s">
        <v>635</v>
      </c>
      <c r="O252" s="48" t="s">
        <v>635</v>
      </c>
      <c r="P252" s="48" t="s">
        <v>635</v>
      </c>
      <c r="Q252" s="48" t="s">
        <v>635</v>
      </c>
      <c r="R252" s="48" t="s">
        <v>635</v>
      </c>
      <c r="S252" s="48"/>
      <c r="T252" s="48"/>
      <c r="U252" s="48"/>
      <c r="V252" s="48"/>
      <c r="W252" s="48" t="s">
        <v>635</v>
      </c>
      <c r="X252" s="48" t="s">
        <v>635</v>
      </c>
      <c r="Y252" s="48" t="s">
        <v>635</v>
      </c>
      <c r="Z252" s="48" t="s">
        <v>635</v>
      </c>
      <c r="AA252" s="48" t="s">
        <v>635</v>
      </c>
      <c r="AB252" s="48" t="s">
        <v>635</v>
      </c>
      <c r="AC252" s="48" t="s">
        <v>635</v>
      </c>
      <c r="AD252" s="47" t="s">
        <v>635</v>
      </c>
      <c r="AE252" s="58">
        <f>('[1]3 previsionale pdc'!K481+'[1]3 previsionale pdc'!K482)/1000</f>
        <v>5</v>
      </c>
      <c r="AF252" s="29" t="s">
        <v>7</v>
      </c>
    </row>
    <row r="253" spans="2:32" s="13" customFormat="1" ht="30" customHeight="1">
      <c r="B253" s="29" t="s">
        <v>58</v>
      </c>
      <c r="C253" s="51" t="s">
        <v>634</v>
      </c>
      <c r="D253" s="50"/>
      <c r="E253" s="50"/>
      <c r="F253" s="50"/>
      <c r="G253" s="50"/>
      <c r="H253" s="50"/>
      <c r="I253" s="49" t="s">
        <v>633</v>
      </c>
      <c r="J253" s="48" t="s">
        <v>632</v>
      </c>
      <c r="K253" s="48" t="s">
        <v>632</v>
      </c>
      <c r="L253" s="48" t="s">
        <v>632</v>
      </c>
      <c r="M253" s="48" t="s">
        <v>632</v>
      </c>
      <c r="N253" s="48" t="s">
        <v>632</v>
      </c>
      <c r="O253" s="48" t="s">
        <v>632</v>
      </c>
      <c r="P253" s="48" t="s">
        <v>632</v>
      </c>
      <c r="Q253" s="48" t="s">
        <v>632</v>
      </c>
      <c r="R253" s="48" t="s">
        <v>632</v>
      </c>
      <c r="S253" s="48"/>
      <c r="T253" s="48"/>
      <c r="U253" s="48"/>
      <c r="V253" s="48"/>
      <c r="W253" s="48" t="s">
        <v>632</v>
      </c>
      <c r="X253" s="48" t="s">
        <v>632</v>
      </c>
      <c r="Y253" s="48" t="s">
        <v>632</v>
      </c>
      <c r="Z253" s="48" t="s">
        <v>632</v>
      </c>
      <c r="AA253" s="48" t="s">
        <v>632</v>
      </c>
      <c r="AB253" s="48" t="s">
        <v>632</v>
      </c>
      <c r="AC253" s="48" t="s">
        <v>632</v>
      </c>
      <c r="AD253" s="47" t="s">
        <v>632</v>
      </c>
      <c r="AE253" s="58">
        <f>('[1]3 previsionale pdc'!K483+'[1]3 previsionale pdc'!K484+'[1]3 previsionale pdc'!K485+'[1]3 previsionale pdc'!K486)/1000</f>
        <v>615.89</v>
      </c>
      <c r="AF253" s="29" t="s">
        <v>7</v>
      </c>
    </row>
    <row r="254" spans="2:32" s="13" customFormat="1">
      <c r="B254" s="29"/>
      <c r="C254" s="51" t="s">
        <v>631</v>
      </c>
      <c r="D254" s="50"/>
      <c r="E254" s="50"/>
      <c r="F254" s="50"/>
      <c r="G254" s="50"/>
      <c r="H254" s="50"/>
      <c r="I254" s="49" t="s">
        <v>630</v>
      </c>
      <c r="J254" s="48" t="s">
        <v>629</v>
      </c>
      <c r="K254" s="48" t="s">
        <v>629</v>
      </c>
      <c r="L254" s="48" t="s">
        <v>629</v>
      </c>
      <c r="M254" s="48" t="s">
        <v>629</v>
      </c>
      <c r="N254" s="48" t="s">
        <v>629</v>
      </c>
      <c r="O254" s="48" t="s">
        <v>629</v>
      </c>
      <c r="P254" s="48" t="s">
        <v>629</v>
      </c>
      <c r="Q254" s="48" t="s">
        <v>629</v>
      </c>
      <c r="R254" s="48" t="s">
        <v>629</v>
      </c>
      <c r="S254" s="48"/>
      <c r="T254" s="48"/>
      <c r="U254" s="48"/>
      <c r="V254" s="48"/>
      <c r="W254" s="48" t="s">
        <v>629</v>
      </c>
      <c r="X254" s="48" t="s">
        <v>629</v>
      </c>
      <c r="Y254" s="48" t="s">
        <v>629</v>
      </c>
      <c r="Z254" s="48" t="s">
        <v>629</v>
      </c>
      <c r="AA254" s="48" t="s">
        <v>629</v>
      </c>
      <c r="AB254" s="48" t="s">
        <v>629</v>
      </c>
      <c r="AC254" s="48" t="s">
        <v>629</v>
      </c>
      <c r="AD254" s="47" t="s">
        <v>629</v>
      </c>
      <c r="AE254" s="58">
        <f>('[1]3 previsionale pdc'!K487+'[1]3 previsionale pdc'!K488+'[1]3 previsionale pdc'!K490)/1000</f>
        <v>75</v>
      </c>
      <c r="AF254" s="29" t="s">
        <v>7</v>
      </c>
    </row>
    <row r="255" spans="2:32" s="13" customFormat="1" ht="30.75" customHeight="1">
      <c r="B255" s="29" t="s">
        <v>58</v>
      </c>
      <c r="C255" s="51" t="s">
        <v>628</v>
      </c>
      <c r="D255" s="50"/>
      <c r="E255" s="50"/>
      <c r="F255" s="50"/>
      <c r="G255" s="50"/>
      <c r="H255" s="50"/>
      <c r="I255" s="49" t="s">
        <v>627</v>
      </c>
      <c r="J255" s="48" t="s">
        <v>626</v>
      </c>
      <c r="K255" s="48" t="s">
        <v>626</v>
      </c>
      <c r="L255" s="48" t="s">
        <v>626</v>
      </c>
      <c r="M255" s="48" t="s">
        <v>626</v>
      </c>
      <c r="N255" s="48" t="s">
        <v>626</v>
      </c>
      <c r="O255" s="48" t="s">
        <v>626</v>
      </c>
      <c r="P255" s="48" t="s">
        <v>626</v>
      </c>
      <c r="Q255" s="48" t="s">
        <v>626</v>
      </c>
      <c r="R255" s="48" t="s">
        <v>626</v>
      </c>
      <c r="S255" s="48"/>
      <c r="T255" s="48"/>
      <c r="U255" s="48"/>
      <c r="V255" s="48"/>
      <c r="W255" s="48" t="s">
        <v>626</v>
      </c>
      <c r="X255" s="48" t="s">
        <v>626</v>
      </c>
      <c r="Y255" s="48" t="s">
        <v>626</v>
      </c>
      <c r="Z255" s="48" t="s">
        <v>626</v>
      </c>
      <c r="AA255" s="48" t="s">
        <v>626</v>
      </c>
      <c r="AB255" s="48" t="s">
        <v>626</v>
      </c>
      <c r="AC255" s="48" t="s">
        <v>626</v>
      </c>
      <c r="AD255" s="47" t="s">
        <v>626</v>
      </c>
      <c r="AE255" s="58">
        <f>'[1]3 previsionale pdc'!K489/1000</f>
        <v>0</v>
      </c>
      <c r="AF255" s="29" t="s">
        <v>7</v>
      </c>
    </row>
    <row r="256" spans="2:32" s="13" customFormat="1">
      <c r="B256" s="29"/>
      <c r="C256" s="40" t="s">
        <v>625</v>
      </c>
      <c r="D256" s="39"/>
      <c r="E256" s="39"/>
      <c r="F256" s="39"/>
      <c r="G256" s="39"/>
      <c r="H256" s="39"/>
      <c r="I256" s="38" t="s">
        <v>624</v>
      </c>
      <c r="J256" s="37" t="s">
        <v>623</v>
      </c>
      <c r="K256" s="37" t="s">
        <v>623</v>
      </c>
      <c r="L256" s="37" t="s">
        <v>623</v>
      </c>
      <c r="M256" s="37" t="s">
        <v>623</v>
      </c>
      <c r="N256" s="37" t="s">
        <v>623</v>
      </c>
      <c r="O256" s="37" t="s">
        <v>623</v>
      </c>
      <c r="P256" s="37" t="s">
        <v>623</v>
      </c>
      <c r="Q256" s="37" t="s">
        <v>623</v>
      </c>
      <c r="R256" s="37" t="s">
        <v>623</v>
      </c>
      <c r="S256" s="37"/>
      <c r="T256" s="37"/>
      <c r="U256" s="37"/>
      <c r="V256" s="37"/>
      <c r="W256" s="37" t="s">
        <v>623</v>
      </c>
      <c r="X256" s="37" t="s">
        <v>623</v>
      </c>
      <c r="Y256" s="37" t="s">
        <v>623</v>
      </c>
      <c r="Z256" s="37" t="s">
        <v>623</v>
      </c>
      <c r="AA256" s="37" t="s">
        <v>623</v>
      </c>
      <c r="AB256" s="37" t="s">
        <v>623</v>
      </c>
      <c r="AC256" s="37" t="s">
        <v>623</v>
      </c>
      <c r="AD256" s="36" t="s">
        <v>623</v>
      </c>
      <c r="AE256" s="46">
        <f>SUM(AE257:AE262)</f>
        <v>77.256</v>
      </c>
      <c r="AF256" s="29" t="s">
        <v>7</v>
      </c>
    </row>
    <row r="257" spans="2:32" s="13" customFormat="1">
      <c r="B257" s="42"/>
      <c r="C257" s="51" t="s">
        <v>622</v>
      </c>
      <c r="D257" s="50"/>
      <c r="E257" s="50"/>
      <c r="F257" s="50"/>
      <c r="G257" s="50"/>
      <c r="H257" s="50"/>
      <c r="I257" s="49" t="s">
        <v>621</v>
      </c>
      <c r="J257" s="48" t="s">
        <v>620</v>
      </c>
      <c r="K257" s="48" t="s">
        <v>620</v>
      </c>
      <c r="L257" s="48" t="s">
        <v>620</v>
      </c>
      <c r="M257" s="48" t="s">
        <v>620</v>
      </c>
      <c r="N257" s="48" t="s">
        <v>620</v>
      </c>
      <c r="O257" s="48" t="s">
        <v>620</v>
      </c>
      <c r="P257" s="48" t="s">
        <v>620</v>
      </c>
      <c r="Q257" s="48" t="s">
        <v>620</v>
      </c>
      <c r="R257" s="48" t="s">
        <v>620</v>
      </c>
      <c r="S257" s="48"/>
      <c r="T257" s="48"/>
      <c r="U257" s="48"/>
      <c r="V257" s="48"/>
      <c r="W257" s="48" t="s">
        <v>620</v>
      </c>
      <c r="X257" s="48" t="s">
        <v>620</v>
      </c>
      <c r="Y257" s="48" t="s">
        <v>620</v>
      </c>
      <c r="Z257" s="48" t="s">
        <v>620</v>
      </c>
      <c r="AA257" s="48" t="s">
        <v>620</v>
      </c>
      <c r="AB257" s="48" t="s">
        <v>620</v>
      </c>
      <c r="AC257" s="48" t="s">
        <v>620</v>
      </c>
      <c r="AD257" s="47" t="s">
        <v>620</v>
      </c>
      <c r="AE257" s="58">
        <f>'[1]3 previsionale pdc'!K492/1000</f>
        <v>44</v>
      </c>
      <c r="AF257" s="29" t="s">
        <v>7</v>
      </c>
    </row>
    <row r="258" spans="2:32" s="13" customFormat="1">
      <c r="B258" s="42"/>
      <c r="C258" s="51" t="s">
        <v>619</v>
      </c>
      <c r="D258" s="50"/>
      <c r="E258" s="50"/>
      <c r="F258" s="50"/>
      <c r="G258" s="50"/>
      <c r="H258" s="50"/>
      <c r="I258" s="49" t="s">
        <v>618</v>
      </c>
      <c r="J258" s="48" t="s">
        <v>617</v>
      </c>
      <c r="K258" s="48" t="s">
        <v>617</v>
      </c>
      <c r="L258" s="48" t="s">
        <v>617</v>
      </c>
      <c r="M258" s="48" t="s">
        <v>617</v>
      </c>
      <c r="N258" s="48" t="s">
        <v>617</v>
      </c>
      <c r="O258" s="48" t="s">
        <v>617</v>
      </c>
      <c r="P258" s="48" t="s">
        <v>617</v>
      </c>
      <c r="Q258" s="48" t="s">
        <v>617</v>
      </c>
      <c r="R258" s="48" t="s">
        <v>617</v>
      </c>
      <c r="S258" s="48"/>
      <c r="T258" s="48"/>
      <c r="U258" s="48"/>
      <c r="V258" s="48"/>
      <c r="W258" s="48" t="s">
        <v>617</v>
      </c>
      <c r="X258" s="48" t="s">
        <v>617</v>
      </c>
      <c r="Y258" s="48" t="s">
        <v>617</v>
      </c>
      <c r="Z258" s="48" t="s">
        <v>617</v>
      </c>
      <c r="AA258" s="48" t="s">
        <v>617</v>
      </c>
      <c r="AB258" s="48" t="s">
        <v>617</v>
      </c>
      <c r="AC258" s="48" t="s">
        <v>617</v>
      </c>
      <c r="AD258" s="47" t="s">
        <v>617</v>
      </c>
      <c r="AE258" s="58">
        <f>'[1]3 previsionale pdc'!K493/1000</f>
        <v>0</v>
      </c>
      <c r="AF258" s="29" t="s">
        <v>7</v>
      </c>
    </row>
    <row r="259" spans="2:32" s="13" customFormat="1">
      <c r="B259" s="29"/>
      <c r="C259" s="51" t="s">
        <v>616</v>
      </c>
      <c r="D259" s="50"/>
      <c r="E259" s="50"/>
      <c r="F259" s="50"/>
      <c r="G259" s="50"/>
      <c r="H259" s="50"/>
      <c r="I259" s="49" t="s">
        <v>615</v>
      </c>
      <c r="J259" s="48" t="s">
        <v>614</v>
      </c>
      <c r="K259" s="48" t="s">
        <v>614</v>
      </c>
      <c r="L259" s="48" t="s">
        <v>614</v>
      </c>
      <c r="M259" s="48" t="s">
        <v>614</v>
      </c>
      <c r="N259" s="48" t="s">
        <v>614</v>
      </c>
      <c r="O259" s="48" t="s">
        <v>614</v>
      </c>
      <c r="P259" s="48" t="s">
        <v>614</v>
      </c>
      <c r="Q259" s="48" t="s">
        <v>614</v>
      </c>
      <c r="R259" s="48" t="s">
        <v>614</v>
      </c>
      <c r="S259" s="48"/>
      <c r="T259" s="48"/>
      <c r="U259" s="48"/>
      <c r="V259" s="48"/>
      <c r="W259" s="48" t="s">
        <v>614</v>
      </c>
      <c r="X259" s="48" t="s">
        <v>614</v>
      </c>
      <c r="Y259" s="48" t="s">
        <v>614</v>
      </c>
      <c r="Z259" s="48" t="s">
        <v>614</v>
      </c>
      <c r="AA259" s="48" t="s">
        <v>614</v>
      </c>
      <c r="AB259" s="48" t="s">
        <v>614</v>
      </c>
      <c r="AC259" s="48" t="s">
        <v>614</v>
      </c>
      <c r="AD259" s="47" t="s">
        <v>614</v>
      </c>
      <c r="AE259" s="58">
        <f>('[1]3 previsionale pdc'!K494+'[1]3 previsionale pdc'!K495)/1000</f>
        <v>0</v>
      </c>
      <c r="AF259" s="29" t="s">
        <v>7</v>
      </c>
    </row>
    <row r="260" spans="2:32" s="13" customFormat="1">
      <c r="B260" s="42"/>
      <c r="C260" s="51" t="s">
        <v>613</v>
      </c>
      <c r="D260" s="50"/>
      <c r="E260" s="50"/>
      <c r="F260" s="50"/>
      <c r="G260" s="50"/>
      <c r="H260" s="50"/>
      <c r="I260" s="49" t="s">
        <v>612</v>
      </c>
      <c r="J260" s="48" t="s">
        <v>611</v>
      </c>
      <c r="K260" s="48" t="s">
        <v>611</v>
      </c>
      <c r="L260" s="48" t="s">
        <v>611</v>
      </c>
      <c r="M260" s="48" t="s">
        <v>611</v>
      </c>
      <c r="N260" s="48" t="s">
        <v>611</v>
      </c>
      <c r="O260" s="48" t="s">
        <v>611</v>
      </c>
      <c r="P260" s="48" t="s">
        <v>611</v>
      </c>
      <c r="Q260" s="48" t="s">
        <v>611</v>
      </c>
      <c r="R260" s="48" t="s">
        <v>611</v>
      </c>
      <c r="S260" s="48"/>
      <c r="T260" s="48"/>
      <c r="U260" s="48"/>
      <c r="V260" s="48"/>
      <c r="W260" s="48" t="s">
        <v>611</v>
      </c>
      <c r="X260" s="48" t="s">
        <v>611</v>
      </c>
      <c r="Y260" s="48" t="s">
        <v>611</v>
      </c>
      <c r="Z260" s="48" t="s">
        <v>611</v>
      </c>
      <c r="AA260" s="48" t="s">
        <v>611</v>
      </c>
      <c r="AB260" s="48" t="s">
        <v>611</v>
      </c>
      <c r="AC260" s="48" t="s">
        <v>611</v>
      </c>
      <c r="AD260" s="47" t="s">
        <v>611</v>
      </c>
      <c r="AE260" s="58">
        <f>'[1]3 previsionale pdc'!K496/1000</f>
        <v>0</v>
      </c>
      <c r="AF260" s="29" t="s">
        <v>7</v>
      </c>
    </row>
    <row r="261" spans="2:32" s="13" customFormat="1">
      <c r="B261" s="42"/>
      <c r="C261" s="51" t="s">
        <v>610</v>
      </c>
      <c r="D261" s="50"/>
      <c r="E261" s="50"/>
      <c r="F261" s="50"/>
      <c r="G261" s="50"/>
      <c r="H261" s="50"/>
      <c r="I261" s="49" t="s">
        <v>609</v>
      </c>
      <c r="J261" s="48" t="s">
        <v>608</v>
      </c>
      <c r="K261" s="48" t="s">
        <v>608</v>
      </c>
      <c r="L261" s="48" t="s">
        <v>608</v>
      </c>
      <c r="M261" s="48" t="s">
        <v>608</v>
      </c>
      <c r="N261" s="48" t="s">
        <v>608</v>
      </c>
      <c r="O261" s="48" t="s">
        <v>608</v>
      </c>
      <c r="P261" s="48" t="s">
        <v>608</v>
      </c>
      <c r="Q261" s="48" t="s">
        <v>608</v>
      </c>
      <c r="R261" s="48" t="s">
        <v>608</v>
      </c>
      <c r="S261" s="48"/>
      <c r="T261" s="48"/>
      <c r="U261" s="48"/>
      <c r="V261" s="48"/>
      <c r="W261" s="48" t="s">
        <v>608</v>
      </c>
      <c r="X261" s="48" t="s">
        <v>608</v>
      </c>
      <c r="Y261" s="48" t="s">
        <v>608</v>
      </c>
      <c r="Z261" s="48" t="s">
        <v>608</v>
      </c>
      <c r="AA261" s="48" t="s">
        <v>608</v>
      </c>
      <c r="AB261" s="48" t="s">
        <v>608</v>
      </c>
      <c r="AC261" s="48" t="s">
        <v>608</v>
      </c>
      <c r="AD261" s="47" t="s">
        <v>608</v>
      </c>
      <c r="AE261" s="58">
        <f>('[1]3 previsionale pdc'!K497+'[1]3 previsionale pdc'!K498+'[1]3 previsionale pdc'!K500+'[1]3 previsionale pdc'!K501+'[1]3 previsionale pdc'!K502)/1000</f>
        <v>33.256</v>
      </c>
      <c r="AF261" s="29" t="s">
        <v>7</v>
      </c>
    </row>
    <row r="262" spans="2:32" s="13" customFormat="1">
      <c r="B262" s="42" t="s">
        <v>58</v>
      </c>
      <c r="C262" s="51" t="s">
        <v>607</v>
      </c>
      <c r="D262" s="50"/>
      <c r="E262" s="50"/>
      <c r="F262" s="50"/>
      <c r="G262" s="50"/>
      <c r="H262" s="50"/>
      <c r="I262" s="49" t="s">
        <v>606</v>
      </c>
      <c r="J262" s="48" t="s">
        <v>605</v>
      </c>
      <c r="K262" s="48" t="s">
        <v>605</v>
      </c>
      <c r="L262" s="48" t="s">
        <v>605</v>
      </c>
      <c r="M262" s="48" t="s">
        <v>605</v>
      </c>
      <c r="N262" s="48" t="s">
        <v>605</v>
      </c>
      <c r="O262" s="48" t="s">
        <v>605</v>
      </c>
      <c r="P262" s="48" t="s">
        <v>605</v>
      </c>
      <c r="Q262" s="48" t="s">
        <v>605</v>
      </c>
      <c r="R262" s="48" t="s">
        <v>605</v>
      </c>
      <c r="S262" s="48"/>
      <c r="T262" s="48"/>
      <c r="U262" s="48"/>
      <c r="V262" s="48"/>
      <c r="W262" s="48" t="s">
        <v>605</v>
      </c>
      <c r="X262" s="48" t="s">
        <v>605</v>
      </c>
      <c r="Y262" s="48" t="s">
        <v>605</v>
      </c>
      <c r="Z262" s="48" t="s">
        <v>605</v>
      </c>
      <c r="AA262" s="48" t="s">
        <v>605</v>
      </c>
      <c r="AB262" s="48" t="s">
        <v>605</v>
      </c>
      <c r="AC262" s="48" t="s">
        <v>605</v>
      </c>
      <c r="AD262" s="47" t="s">
        <v>605</v>
      </c>
      <c r="AE262" s="58">
        <f>('[1]3 previsionale pdc'!K503+'[1]3 previsionale pdc'!K504+'[1]3 previsionale pdc'!K505+'[1]3 previsionale pdc'!K506+'[1]3 previsionale pdc'!K507)/1000</f>
        <v>0</v>
      </c>
      <c r="AF262" s="29" t="s">
        <v>7</v>
      </c>
    </row>
    <row r="263" spans="2:32" s="13" customFormat="1" ht="27" customHeight="1">
      <c r="B263" s="29"/>
      <c r="C263" s="40" t="s">
        <v>604</v>
      </c>
      <c r="D263" s="39"/>
      <c r="E263" s="39"/>
      <c r="F263" s="39"/>
      <c r="G263" s="39"/>
      <c r="H263" s="39"/>
      <c r="I263" s="38" t="s">
        <v>603</v>
      </c>
      <c r="J263" s="37" t="s">
        <v>602</v>
      </c>
      <c r="K263" s="37" t="s">
        <v>602</v>
      </c>
      <c r="L263" s="37" t="s">
        <v>602</v>
      </c>
      <c r="M263" s="37" t="s">
        <v>602</v>
      </c>
      <c r="N263" s="37" t="s">
        <v>602</v>
      </c>
      <c r="O263" s="37" t="s">
        <v>602</v>
      </c>
      <c r="P263" s="37" t="s">
        <v>602</v>
      </c>
      <c r="Q263" s="37" t="s">
        <v>602</v>
      </c>
      <c r="R263" s="37" t="s">
        <v>602</v>
      </c>
      <c r="S263" s="37"/>
      <c r="T263" s="37"/>
      <c r="U263" s="37"/>
      <c r="V263" s="37"/>
      <c r="W263" s="37" t="s">
        <v>602</v>
      </c>
      <c r="X263" s="37" t="s">
        <v>602</v>
      </c>
      <c r="Y263" s="37" t="s">
        <v>602</v>
      </c>
      <c r="Z263" s="37" t="s">
        <v>602</v>
      </c>
      <c r="AA263" s="37" t="s">
        <v>602</v>
      </c>
      <c r="AB263" s="37" t="s">
        <v>602</v>
      </c>
      <c r="AC263" s="37" t="s">
        <v>602</v>
      </c>
      <c r="AD263" s="36" t="s">
        <v>602</v>
      </c>
      <c r="AE263" s="46">
        <f>AE264+AE265+AE266+AE273</f>
        <v>4069</v>
      </c>
      <c r="AF263" s="29" t="s">
        <v>7</v>
      </c>
    </row>
    <row r="264" spans="2:32" s="13" customFormat="1">
      <c r="B264" s="29" t="s">
        <v>58</v>
      </c>
      <c r="C264" s="51" t="s">
        <v>601</v>
      </c>
      <c r="D264" s="50"/>
      <c r="E264" s="50"/>
      <c r="F264" s="50"/>
      <c r="G264" s="50"/>
      <c r="H264" s="50"/>
      <c r="I264" s="49" t="s">
        <v>600</v>
      </c>
      <c r="J264" s="48" t="s">
        <v>599</v>
      </c>
      <c r="K264" s="48" t="s">
        <v>599</v>
      </c>
      <c r="L264" s="48" t="s">
        <v>599</v>
      </c>
      <c r="M264" s="48" t="s">
        <v>599</v>
      </c>
      <c r="N264" s="48" t="s">
        <v>599</v>
      </c>
      <c r="O264" s="48" t="s">
        <v>599</v>
      </c>
      <c r="P264" s="48" t="s">
        <v>599</v>
      </c>
      <c r="Q264" s="48" t="s">
        <v>599</v>
      </c>
      <c r="R264" s="48" t="s">
        <v>599</v>
      </c>
      <c r="S264" s="48"/>
      <c r="T264" s="48"/>
      <c r="U264" s="48"/>
      <c r="V264" s="48"/>
      <c r="W264" s="48" t="s">
        <v>599</v>
      </c>
      <c r="X264" s="48" t="s">
        <v>599</v>
      </c>
      <c r="Y264" s="48" t="s">
        <v>599</v>
      </c>
      <c r="Z264" s="48" t="s">
        <v>599</v>
      </c>
      <c r="AA264" s="48" t="s">
        <v>599</v>
      </c>
      <c r="AB264" s="48" t="s">
        <v>599</v>
      </c>
      <c r="AC264" s="48" t="s">
        <v>599</v>
      </c>
      <c r="AD264" s="47" t="s">
        <v>599</v>
      </c>
      <c r="AE264" s="58">
        <f>'[1]3 previsionale pdc'!K509/1000</f>
        <v>551</v>
      </c>
      <c r="AF264" s="29" t="s">
        <v>7</v>
      </c>
    </row>
    <row r="265" spans="2:32" s="13" customFormat="1">
      <c r="B265" s="29"/>
      <c r="C265" s="51" t="s">
        <v>598</v>
      </c>
      <c r="D265" s="50"/>
      <c r="E265" s="50"/>
      <c r="F265" s="50"/>
      <c r="G265" s="50"/>
      <c r="H265" s="50"/>
      <c r="I265" s="49" t="s">
        <v>597</v>
      </c>
      <c r="J265" s="48" t="s">
        <v>596</v>
      </c>
      <c r="K265" s="48" t="s">
        <v>596</v>
      </c>
      <c r="L265" s="48" t="s">
        <v>596</v>
      </c>
      <c r="M265" s="48" t="s">
        <v>596</v>
      </c>
      <c r="N265" s="48" t="s">
        <v>596</v>
      </c>
      <c r="O265" s="48" t="s">
        <v>596</v>
      </c>
      <c r="P265" s="48" t="s">
        <v>596</v>
      </c>
      <c r="Q265" s="48" t="s">
        <v>596</v>
      </c>
      <c r="R265" s="48" t="s">
        <v>596</v>
      </c>
      <c r="S265" s="48"/>
      <c r="T265" s="48"/>
      <c r="U265" s="48"/>
      <c r="V265" s="48"/>
      <c r="W265" s="48" t="s">
        <v>596</v>
      </c>
      <c r="X265" s="48" t="s">
        <v>596</v>
      </c>
      <c r="Y265" s="48" t="s">
        <v>596</v>
      </c>
      <c r="Z265" s="48" t="s">
        <v>596</v>
      </c>
      <c r="AA265" s="48" t="s">
        <v>596</v>
      </c>
      <c r="AB265" s="48" t="s">
        <v>596</v>
      </c>
      <c r="AC265" s="48" t="s">
        <v>596</v>
      </c>
      <c r="AD265" s="47" t="s">
        <v>596</v>
      </c>
      <c r="AE265" s="58">
        <f>('[1]3 previsionale pdc'!K510+'[1]3 previsionale pdc'!K511+'[1]3 previsionale pdc'!K512)/1000</f>
        <v>39</v>
      </c>
      <c r="AF265" s="29" t="s">
        <v>7</v>
      </c>
    </row>
    <row r="266" spans="2:32" s="13" customFormat="1" ht="17.25" customHeight="1">
      <c r="B266" s="29"/>
      <c r="C266" s="51" t="s">
        <v>595</v>
      </c>
      <c r="D266" s="50"/>
      <c r="E266" s="50"/>
      <c r="F266" s="50"/>
      <c r="G266" s="50"/>
      <c r="H266" s="50"/>
      <c r="I266" s="49" t="s">
        <v>594</v>
      </c>
      <c r="J266" s="48" t="s">
        <v>593</v>
      </c>
      <c r="K266" s="48" t="s">
        <v>593</v>
      </c>
      <c r="L266" s="48" t="s">
        <v>593</v>
      </c>
      <c r="M266" s="48" t="s">
        <v>593</v>
      </c>
      <c r="N266" s="48" t="s">
        <v>593</v>
      </c>
      <c r="O266" s="48" t="s">
        <v>593</v>
      </c>
      <c r="P266" s="48" t="s">
        <v>593</v>
      </c>
      <c r="Q266" s="48" t="s">
        <v>593</v>
      </c>
      <c r="R266" s="48" t="s">
        <v>593</v>
      </c>
      <c r="S266" s="48"/>
      <c r="T266" s="48"/>
      <c r="U266" s="48"/>
      <c r="V266" s="48"/>
      <c r="W266" s="48" t="s">
        <v>593</v>
      </c>
      <c r="X266" s="48" t="s">
        <v>593</v>
      </c>
      <c r="Y266" s="48" t="s">
        <v>593</v>
      </c>
      <c r="Z266" s="48" t="s">
        <v>593</v>
      </c>
      <c r="AA266" s="48" t="s">
        <v>593</v>
      </c>
      <c r="AB266" s="48" t="s">
        <v>593</v>
      </c>
      <c r="AC266" s="48" t="s">
        <v>593</v>
      </c>
      <c r="AD266" s="47" t="s">
        <v>593</v>
      </c>
      <c r="AE266" s="52">
        <f>SUM(AE267:AE272)</f>
        <v>3069</v>
      </c>
      <c r="AF266" s="29" t="s">
        <v>7</v>
      </c>
    </row>
    <row r="267" spans="2:32" s="13" customFormat="1">
      <c r="B267" s="29"/>
      <c r="C267" s="57" t="s">
        <v>592</v>
      </c>
      <c r="D267" s="56"/>
      <c r="E267" s="56"/>
      <c r="F267" s="56"/>
      <c r="G267" s="56"/>
      <c r="H267" s="56"/>
      <c r="I267" s="55" t="s">
        <v>591</v>
      </c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3"/>
      <c r="AE267" s="52">
        <f>'[1]3 previsionale pdc'!K515/1000</f>
        <v>772</v>
      </c>
      <c r="AF267" s="29" t="s">
        <v>7</v>
      </c>
    </row>
    <row r="268" spans="2:32" s="13" customFormat="1">
      <c r="B268" s="29"/>
      <c r="C268" s="57" t="s">
        <v>590</v>
      </c>
      <c r="D268" s="56"/>
      <c r="E268" s="56"/>
      <c r="F268" s="56"/>
      <c r="G268" s="56"/>
      <c r="H268" s="56"/>
      <c r="I268" s="55" t="s">
        <v>589</v>
      </c>
      <c r="J268" s="54" t="s">
        <v>588</v>
      </c>
      <c r="K268" s="54" t="s">
        <v>588</v>
      </c>
      <c r="L268" s="54" t="s">
        <v>588</v>
      </c>
      <c r="M268" s="54" t="s">
        <v>588</v>
      </c>
      <c r="N268" s="54" t="s">
        <v>588</v>
      </c>
      <c r="O268" s="54" t="s">
        <v>588</v>
      </c>
      <c r="P268" s="54" t="s">
        <v>588</v>
      </c>
      <c r="Q268" s="54" t="s">
        <v>588</v>
      </c>
      <c r="R268" s="54" t="s">
        <v>588</v>
      </c>
      <c r="S268" s="54"/>
      <c r="T268" s="54"/>
      <c r="U268" s="54"/>
      <c r="V268" s="54"/>
      <c r="W268" s="54" t="s">
        <v>588</v>
      </c>
      <c r="X268" s="54" t="s">
        <v>588</v>
      </c>
      <c r="Y268" s="54" t="s">
        <v>588</v>
      </c>
      <c r="Z268" s="54" t="s">
        <v>588</v>
      </c>
      <c r="AA268" s="54" t="s">
        <v>588</v>
      </c>
      <c r="AB268" s="54" t="s">
        <v>588</v>
      </c>
      <c r="AC268" s="54" t="s">
        <v>588</v>
      </c>
      <c r="AD268" s="53" t="s">
        <v>588</v>
      </c>
      <c r="AE268" s="52">
        <f>'[1]3 previsionale pdc'!K514/1000</f>
        <v>221</v>
      </c>
      <c r="AF268" s="29" t="s">
        <v>7</v>
      </c>
    </row>
    <row r="269" spans="2:32" s="13" customFormat="1">
      <c r="B269" s="29"/>
      <c r="C269" s="57" t="s">
        <v>587</v>
      </c>
      <c r="D269" s="56"/>
      <c r="E269" s="56"/>
      <c r="F269" s="56"/>
      <c r="G269" s="56"/>
      <c r="H269" s="56"/>
      <c r="I269" s="55" t="s">
        <v>586</v>
      </c>
      <c r="J269" s="54" t="s">
        <v>585</v>
      </c>
      <c r="K269" s="54" t="s">
        <v>585</v>
      </c>
      <c r="L269" s="54" t="s">
        <v>585</v>
      </c>
      <c r="M269" s="54" t="s">
        <v>585</v>
      </c>
      <c r="N269" s="54" t="s">
        <v>585</v>
      </c>
      <c r="O269" s="54" t="s">
        <v>585</v>
      </c>
      <c r="P269" s="54" t="s">
        <v>585</v>
      </c>
      <c r="Q269" s="54" t="s">
        <v>585</v>
      </c>
      <c r="R269" s="54" t="s">
        <v>585</v>
      </c>
      <c r="S269" s="54"/>
      <c r="T269" s="54"/>
      <c r="U269" s="54"/>
      <c r="V269" s="54"/>
      <c r="W269" s="54" t="s">
        <v>585</v>
      </c>
      <c r="X269" s="54" t="s">
        <v>585</v>
      </c>
      <c r="Y269" s="54" t="s">
        <v>585</v>
      </c>
      <c r="Z269" s="54" t="s">
        <v>585</v>
      </c>
      <c r="AA269" s="54" t="s">
        <v>585</v>
      </c>
      <c r="AB269" s="54" t="s">
        <v>585</v>
      </c>
      <c r="AC269" s="54" t="s">
        <v>585</v>
      </c>
      <c r="AD269" s="53" t="s">
        <v>585</v>
      </c>
      <c r="AE269" s="52">
        <f>'[1]3 previsionale pdc'!K516/1000</f>
        <v>1220</v>
      </c>
      <c r="AF269" s="29" t="s">
        <v>7</v>
      </c>
    </row>
    <row r="270" spans="2:32" s="13" customFormat="1">
      <c r="B270" s="29"/>
      <c r="C270" s="57" t="s">
        <v>584</v>
      </c>
      <c r="D270" s="56"/>
      <c r="E270" s="56"/>
      <c r="F270" s="56"/>
      <c r="G270" s="56"/>
      <c r="H270" s="56"/>
      <c r="I270" s="55" t="s">
        <v>583</v>
      </c>
      <c r="J270" s="54" t="s">
        <v>582</v>
      </c>
      <c r="K270" s="54" t="s">
        <v>582</v>
      </c>
      <c r="L270" s="54" t="s">
        <v>582</v>
      </c>
      <c r="M270" s="54" t="s">
        <v>582</v>
      </c>
      <c r="N270" s="54" t="s">
        <v>582</v>
      </c>
      <c r="O270" s="54" t="s">
        <v>582</v>
      </c>
      <c r="P270" s="54" t="s">
        <v>582</v>
      </c>
      <c r="Q270" s="54" t="s">
        <v>582</v>
      </c>
      <c r="R270" s="54" t="s">
        <v>582</v>
      </c>
      <c r="S270" s="54"/>
      <c r="T270" s="54"/>
      <c r="U270" s="54"/>
      <c r="V270" s="54"/>
      <c r="W270" s="54" t="s">
        <v>582</v>
      </c>
      <c r="X270" s="54" t="s">
        <v>582</v>
      </c>
      <c r="Y270" s="54" t="s">
        <v>582</v>
      </c>
      <c r="Z270" s="54" t="s">
        <v>582</v>
      </c>
      <c r="AA270" s="54" t="s">
        <v>582</v>
      </c>
      <c r="AB270" s="54" t="s">
        <v>582</v>
      </c>
      <c r="AC270" s="54" t="s">
        <v>582</v>
      </c>
      <c r="AD270" s="53" t="s">
        <v>582</v>
      </c>
      <c r="AE270" s="52">
        <f>('[1]3 previsionale pdc'!K517+'[1]3 previsionale pdc'!K518)/1000</f>
        <v>0</v>
      </c>
      <c r="AF270" s="29" t="s">
        <v>7</v>
      </c>
    </row>
    <row r="271" spans="2:32" s="13" customFormat="1">
      <c r="B271" s="29"/>
      <c r="C271" s="57" t="s">
        <v>581</v>
      </c>
      <c r="D271" s="56"/>
      <c r="E271" s="56"/>
      <c r="F271" s="56"/>
      <c r="G271" s="56"/>
      <c r="H271" s="56"/>
      <c r="I271" s="55" t="s">
        <v>580</v>
      </c>
      <c r="J271" s="54" t="s">
        <v>579</v>
      </c>
      <c r="K271" s="54" t="s">
        <v>579</v>
      </c>
      <c r="L271" s="54" t="s">
        <v>579</v>
      </c>
      <c r="M271" s="54" t="s">
        <v>579</v>
      </c>
      <c r="N271" s="54" t="s">
        <v>579</v>
      </c>
      <c r="O271" s="54" t="s">
        <v>579</v>
      </c>
      <c r="P271" s="54" t="s">
        <v>579</v>
      </c>
      <c r="Q271" s="54" t="s">
        <v>579</v>
      </c>
      <c r="R271" s="54" t="s">
        <v>579</v>
      </c>
      <c r="S271" s="54"/>
      <c r="T271" s="54"/>
      <c r="U271" s="54"/>
      <c r="V271" s="54"/>
      <c r="W271" s="54" t="s">
        <v>579</v>
      </c>
      <c r="X271" s="54" t="s">
        <v>579</v>
      </c>
      <c r="Y271" s="54" t="s">
        <v>579</v>
      </c>
      <c r="Z271" s="54" t="s">
        <v>579</v>
      </c>
      <c r="AA271" s="54" t="s">
        <v>579</v>
      </c>
      <c r="AB271" s="54" t="s">
        <v>579</v>
      </c>
      <c r="AC271" s="54" t="s">
        <v>579</v>
      </c>
      <c r="AD271" s="53" t="s">
        <v>579</v>
      </c>
      <c r="AE271" s="52">
        <f>'[1]3 previsionale pdc'!K519/1000</f>
        <v>758</v>
      </c>
      <c r="AF271" s="29" t="s">
        <v>7</v>
      </c>
    </row>
    <row r="272" spans="2:32" s="13" customFormat="1">
      <c r="B272" s="29"/>
      <c r="C272" s="57" t="s">
        <v>578</v>
      </c>
      <c r="D272" s="56"/>
      <c r="E272" s="56"/>
      <c r="F272" s="56"/>
      <c r="G272" s="56"/>
      <c r="H272" s="56"/>
      <c r="I272" s="55" t="s">
        <v>577</v>
      </c>
      <c r="J272" s="54" t="s">
        <v>576</v>
      </c>
      <c r="K272" s="54" t="s">
        <v>576</v>
      </c>
      <c r="L272" s="54" t="s">
        <v>576</v>
      </c>
      <c r="M272" s="54" t="s">
        <v>576</v>
      </c>
      <c r="N272" s="54" t="s">
        <v>576</v>
      </c>
      <c r="O272" s="54" t="s">
        <v>576</v>
      </c>
      <c r="P272" s="54" t="s">
        <v>576</v>
      </c>
      <c r="Q272" s="54" t="s">
        <v>576</v>
      </c>
      <c r="R272" s="54" t="s">
        <v>576</v>
      </c>
      <c r="S272" s="54"/>
      <c r="T272" s="54"/>
      <c r="U272" s="54"/>
      <c r="V272" s="54"/>
      <c r="W272" s="54" t="s">
        <v>576</v>
      </c>
      <c r="X272" s="54" t="s">
        <v>576</v>
      </c>
      <c r="Y272" s="54" t="s">
        <v>576</v>
      </c>
      <c r="Z272" s="54" t="s">
        <v>576</v>
      </c>
      <c r="AA272" s="54" t="s">
        <v>576</v>
      </c>
      <c r="AB272" s="54" t="s">
        <v>576</v>
      </c>
      <c r="AC272" s="54" t="s">
        <v>576</v>
      </c>
      <c r="AD272" s="53" t="s">
        <v>576</v>
      </c>
      <c r="AE272" s="52">
        <f>('[1]3 previsionale pdc'!K520+'[1]3 previsionale pdc'!K521+'[1]3 previsionale pdc'!K522)/1000</f>
        <v>98</v>
      </c>
      <c r="AF272" s="29" t="s">
        <v>7</v>
      </c>
    </row>
    <row r="273" spans="2:32" s="13" customFormat="1">
      <c r="B273" s="29"/>
      <c r="C273" s="51" t="s">
        <v>575</v>
      </c>
      <c r="D273" s="50"/>
      <c r="E273" s="50"/>
      <c r="F273" s="50"/>
      <c r="G273" s="50"/>
      <c r="H273" s="50"/>
      <c r="I273" s="49" t="s">
        <v>574</v>
      </c>
      <c r="J273" s="48" t="s">
        <v>573</v>
      </c>
      <c r="K273" s="48" t="s">
        <v>573</v>
      </c>
      <c r="L273" s="48" t="s">
        <v>573</v>
      </c>
      <c r="M273" s="48" t="s">
        <v>573</v>
      </c>
      <c r="N273" s="48" t="s">
        <v>573</v>
      </c>
      <c r="O273" s="48" t="s">
        <v>573</v>
      </c>
      <c r="P273" s="48" t="s">
        <v>573</v>
      </c>
      <c r="Q273" s="48" t="s">
        <v>573</v>
      </c>
      <c r="R273" s="48" t="s">
        <v>573</v>
      </c>
      <c r="S273" s="48"/>
      <c r="T273" s="48"/>
      <c r="U273" s="48"/>
      <c r="V273" s="48"/>
      <c r="W273" s="48" t="s">
        <v>573</v>
      </c>
      <c r="X273" s="48" t="s">
        <v>573</v>
      </c>
      <c r="Y273" s="48" t="s">
        <v>573</v>
      </c>
      <c r="Z273" s="48" t="s">
        <v>573</v>
      </c>
      <c r="AA273" s="48" t="s">
        <v>573</v>
      </c>
      <c r="AB273" s="48" t="s">
        <v>573</v>
      </c>
      <c r="AC273" s="48" t="s">
        <v>573</v>
      </c>
      <c r="AD273" s="47" t="s">
        <v>573</v>
      </c>
      <c r="AE273" s="52">
        <f>SUM(AE274:AE276)</f>
        <v>410</v>
      </c>
      <c r="AF273" s="29" t="s">
        <v>7</v>
      </c>
    </row>
    <row r="274" spans="2:32" s="13" customFormat="1" ht="28.5" customHeight="1">
      <c r="B274" s="29" t="s">
        <v>58</v>
      </c>
      <c r="C274" s="57" t="s">
        <v>572</v>
      </c>
      <c r="D274" s="56"/>
      <c r="E274" s="56"/>
      <c r="F274" s="56"/>
      <c r="G274" s="56"/>
      <c r="H274" s="56"/>
      <c r="I274" s="55" t="s">
        <v>571</v>
      </c>
      <c r="J274" s="54" t="s">
        <v>570</v>
      </c>
      <c r="K274" s="54" t="s">
        <v>570</v>
      </c>
      <c r="L274" s="54" t="s">
        <v>570</v>
      </c>
      <c r="M274" s="54" t="s">
        <v>570</v>
      </c>
      <c r="N274" s="54" t="s">
        <v>570</v>
      </c>
      <c r="O274" s="54" t="s">
        <v>570</v>
      </c>
      <c r="P274" s="54" t="s">
        <v>570</v>
      </c>
      <c r="Q274" s="54" t="s">
        <v>570</v>
      </c>
      <c r="R274" s="54" t="s">
        <v>570</v>
      </c>
      <c r="S274" s="54"/>
      <c r="T274" s="54"/>
      <c r="U274" s="54"/>
      <c r="V274" s="54"/>
      <c r="W274" s="54" t="s">
        <v>570</v>
      </c>
      <c r="X274" s="54" t="s">
        <v>570</v>
      </c>
      <c r="Y274" s="54" t="s">
        <v>570</v>
      </c>
      <c r="Z274" s="54" t="s">
        <v>570</v>
      </c>
      <c r="AA274" s="54" t="s">
        <v>570</v>
      </c>
      <c r="AB274" s="54" t="s">
        <v>570</v>
      </c>
      <c r="AC274" s="54" t="s">
        <v>570</v>
      </c>
      <c r="AD274" s="53" t="s">
        <v>570</v>
      </c>
      <c r="AE274" s="52">
        <f>'[1]3 previsionale pdc'!K524/1000</f>
        <v>294</v>
      </c>
      <c r="AF274" s="29" t="s">
        <v>7</v>
      </c>
    </row>
    <row r="275" spans="2:32" s="13" customFormat="1" ht="30" customHeight="1">
      <c r="B275" s="29"/>
      <c r="C275" s="57" t="s">
        <v>569</v>
      </c>
      <c r="D275" s="56"/>
      <c r="E275" s="56"/>
      <c r="F275" s="56"/>
      <c r="G275" s="56"/>
      <c r="H275" s="56"/>
      <c r="I275" s="55" t="s">
        <v>568</v>
      </c>
      <c r="J275" s="54" t="s">
        <v>567</v>
      </c>
      <c r="K275" s="54" t="s">
        <v>567</v>
      </c>
      <c r="L275" s="54" t="s">
        <v>567</v>
      </c>
      <c r="M275" s="54" t="s">
        <v>567</v>
      </c>
      <c r="N275" s="54" t="s">
        <v>567</v>
      </c>
      <c r="O275" s="54" t="s">
        <v>567</v>
      </c>
      <c r="P275" s="54" t="s">
        <v>567</v>
      </c>
      <c r="Q275" s="54" t="s">
        <v>567</v>
      </c>
      <c r="R275" s="54" t="s">
        <v>567</v>
      </c>
      <c r="S275" s="54"/>
      <c r="T275" s="54"/>
      <c r="U275" s="54"/>
      <c r="V275" s="54"/>
      <c r="W275" s="54" t="s">
        <v>567</v>
      </c>
      <c r="X275" s="54" t="s">
        <v>567</v>
      </c>
      <c r="Y275" s="54" t="s">
        <v>567</v>
      </c>
      <c r="Z275" s="54" t="s">
        <v>567</v>
      </c>
      <c r="AA275" s="54" t="s">
        <v>567</v>
      </c>
      <c r="AB275" s="54" t="s">
        <v>567</v>
      </c>
      <c r="AC275" s="54" t="s">
        <v>567</v>
      </c>
      <c r="AD275" s="53" t="s">
        <v>567</v>
      </c>
      <c r="AE275" s="52">
        <f>'[1]3 previsionale pdc'!K525/1000</f>
        <v>0</v>
      </c>
      <c r="AF275" s="29" t="s">
        <v>7</v>
      </c>
    </row>
    <row r="276" spans="2:32" s="13" customFormat="1" ht="29.25" customHeight="1">
      <c r="B276" s="29" t="s">
        <v>470</v>
      </c>
      <c r="C276" s="57" t="s">
        <v>566</v>
      </c>
      <c r="D276" s="56"/>
      <c r="E276" s="56"/>
      <c r="F276" s="56"/>
      <c r="G276" s="56"/>
      <c r="H276" s="56"/>
      <c r="I276" s="55" t="s">
        <v>565</v>
      </c>
      <c r="J276" s="54" t="s">
        <v>564</v>
      </c>
      <c r="K276" s="54" t="s">
        <v>564</v>
      </c>
      <c r="L276" s="54" t="s">
        <v>564</v>
      </c>
      <c r="M276" s="54" t="s">
        <v>564</v>
      </c>
      <c r="N276" s="54" t="s">
        <v>564</v>
      </c>
      <c r="O276" s="54" t="s">
        <v>564</v>
      </c>
      <c r="P276" s="54" t="s">
        <v>564</v>
      </c>
      <c r="Q276" s="54" t="s">
        <v>564</v>
      </c>
      <c r="R276" s="54" t="s">
        <v>564</v>
      </c>
      <c r="S276" s="54"/>
      <c r="T276" s="54"/>
      <c r="U276" s="54"/>
      <c r="V276" s="54"/>
      <c r="W276" s="54" t="s">
        <v>564</v>
      </c>
      <c r="X276" s="54" t="s">
        <v>564</v>
      </c>
      <c r="Y276" s="54" t="s">
        <v>564</v>
      </c>
      <c r="Z276" s="54" t="s">
        <v>564</v>
      </c>
      <c r="AA276" s="54" t="s">
        <v>564</v>
      </c>
      <c r="AB276" s="54" t="s">
        <v>564</v>
      </c>
      <c r="AC276" s="54" t="s">
        <v>564</v>
      </c>
      <c r="AD276" s="53" t="s">
        <v>564</v>
      </c>
      <c r="AE276" s="52">
        <f>('[1]3 previsionale pdc'!K526+'[1]3 previsionale pdc'!K527)/1000</f>
        <v>116</v>
      </c>
      <c r="AF276" s="29" t="s">
        <v>7</v>
      </c>
    </row>
    <row r="277" spans="2:32" s="13" customFormat="1">
      <c r="B277" s="29"/>
      <c r="C277" s="40" t="s">
        <v>563</v>
      </c>
      <c r="D277" s="39"/>
      <c r="E277" s="39"/>
      <c r="F277" s="39"/>
      <c r="G277" s="39"/>
      <c r="H277" s="39"/>
      <c r="I277" s="38" t="s">
        <v>562</v>
      </c>
      <c r="J277" s="37" t="s">
        <v>545</v>
      </c>
      <c r="K277" s="37" t="s">
        <v>545</v>
      </c>
      <c r="L277" s="37" t="s">
        <v>545</v>
      </c>
      <c r="M277" s="37" t="s">
        <v>545</v>
      </c>
      <c r="N277" s="37" t="s">
        <v>545</v>
      </c>
      <c r="O277" s="37" t="s">
        <v>545</v>
      </c>
      <c r="P277" s="37" t="s">
        <v>545</v>
      </c>
      <c r="Q277" s="37" t="s">
        <v>545</v>
      </c>
      <c r="R277" s="37" t="s">
        <v>545</v>
      </c>
      <c r="S277" s="37"/>
      <c r="T277" s="37"/>
      <c r="U277" s="37"/>
      <c r="V277" s="37"/>
      <c r="W277" s="37" t="s">
        <v>545</v>
      </c>
      <c r="X277" s="37" t="s">
        <v>545</v>
      </c>
      <c r="Y277" s="37" t="s">
        <v>545</v>
      </c>
      <c r="Z277" s="37" t="s">
        <v>545</v>
      </c>
      <c r="AA277" s="37" t="s">
        <v>545</v>
      </c>
      <c r="AB277" s="37" t="s">
        <v>545</v>
      </c>
      <c r="AC277" s="37" t="s">
        <v>545</v>
      </c>
      <c r="AD277" s="36" t="s">
        <v>545</v>
      </c>
      <c r="AE277" s="46">
        <f>SUM(AE278:AE282)</f>
        <v>354.60300000000001</v>
      </c>
      <c r="AF277" s="29" t="s">
        <v>7</v>
      </c>
    </row>
    <row r="278" spans="2:32" s="13" customFormat="1" ht="22.5" customHeight="1">
      <c r="B278" s="42" t="s">
        <v>58</v>
      </c>
      <c r="C278" s="51" t="s">
        <v>561</v>
      </c>
      <c r="D278" s="50"/>
      <c r="E278" s="50"/>
      <c r="F278" s="50"/>
      <c r="G278" s="50"/>
      <c r="H278" s="50"/>
      <c r="I278" s="49" t="s">
        <v>560</v>
      </c>
      <c r="J278" s="48" t="s">
        <v>559</v>
      </c>
      <c r="K278" s="48" t="s">
        <v>559</v>
      </c>
      <c r="L278" s="48" t="s">
        <v>559</v>
      </c>
      <c r="M278" s="48" t="s">
        <v>559</v>
      </c>
      <c r="N278" s="48" t="s">
        <v>559</v>
      </c>
      <c r="O278" s="48" t="s">
        <v>559</v>
      </c>
      <c r="P278" s="48" t="s">
        <v>559</v>
      </c>
      <c r="Q278" s="48" t="s">
        <v>559</v>
      </c>
      <c r="R278" s="48" t="s">
        <v>559</v>
      </c>
      <c r="S278" s="48"/>
      <c r="T278" s="48"/>
      <c r="U278" s="48"/>
      <c r="V278" s="48"/>
      <c r="W278" s="48" t="s">
        <v>559</v>
      </c>
      <c r="X278" s="48" t="s">
        <v>559</v>
      </c>
      <c r="Y278" s="48" t="s">
        <v>559</v>
      </c>
      <c r="Z278" s="48" t="s">
        <v>559</v>
      </c>
      <c r="AA278" s="48" t="s">
        <v>559</v>
      </c>
      <c r="AB278" s="48" t="s">
        <v>559</v>
      </c>
      <c r="AC278" s="48" t="s">
        <v>559</v>
      </c>
      <c r="AD278" s="47" t="s">
        <v>559</v>
      </c>
      <c r="AE278" s="58">
        <f>'[1]3 previsionale pdc'!K529/1000</f>
        <v>130</v>
      </c>
      <c r="AF278" s="29" t="s">
        <v>7</v>
      </c>
    </row>
    <row r="279" spans="2:32" s="13" customFormat="1" ht="30.75" customHeight="1">
      <c r="B279" s="29"/>
      <c r="C279" s="51" t="s">
        <v>558</v>
      </c>
      <c r="D279" s="50"/>
      <c r="E279" s="50"/>
      <c r="F279" s="50"/>
      <c r="G279" s="50"/>
      <c r="H279" s="50"/>
      <c r="I279" s="49" t="s">
        <v>557</v>
      </c>
      <c r="J279" s="48" t="s">
        <v>556</v>
      </c>
      <c r="K279" s="48" t="s">
        <v>556</v>
      </c>
      <c r="L279" s="48" t="s">
        <v>556</v>
      </c>
      <c r="M279" s="48" t="s">
        <v>556</v>
      </c>
      <c r="N279" s="48" t="s">
        <v>556</v>
      </c>
      <c r="O279" s="48" t="s">
        <v>556</v>
      </c>
      <c r="P279" s="48" t="s">
        <v>556</v>
      </c>
      <c r="Q279" s="48" t="s">
        <v>556</v>
      </c>
      <c r="R279" s="48" t="s">
        <v>556</v>
      </c>
      <c r="S279" s="48"/>
      <c r="T279" s="48"/>
      <c r="U279" s="48"/>
      <c r="V279" s="48"/>
      <c r="W279" s="48" t="s">
        <v>556</v>
      </c>
      <c r="X279" s="48" t="s">
        <v>556</v>
      </c>
      <c r="Y279" s="48" t="s">
        <v>556</v>
      </c>
      <c r="Z279" s="48" t="s">
        <v>556</v>
      </c>
      <c r="AA279" s="48" t="s">
        <v>556</v>
      </c>
      <c r="AB279" s="48" t="s">
        <v>556</v>
      </c>
      <c r="AC279" s="48" t="s">
        <v>556</v>
      </c>
      <c r="AD279" s="47" t="s">
        <v>556</v>
      </c>
      <c r="AE279" s="58">
        <f>'[1]3 previsionale pdc'!K530/1000</f>
        <v>11</v>
      </c>
      <c r="AF279" s="29" t="s">
        <v>7</v>
      </c>
    </row>
    <row r="280" spans="2:32" s="13" customFormat="1">
      <c r="B280" s="29"/>
      <c r="C280" s="51" t="s">
        <v>555</v>
      </c>
      <c r="D280" s="50"/>
      <c r="E280" s="50"/>
      <c r="F280" s="50"/>
      <c r="G280" s="50"/>
      <c r="H280" s="50"/>
      <c r="I280" s="49" t="s">
        <v>554</v>
      </c>
      <c r="J280" s="48" t="s">
        <v>553</v>
      </c>
      <c r="K280" s="48" t="s">
        <v>553</v>
      </c>
      <c r="L280" s="48" t="s">
        <v>553</v>
      </c>
      <c r="M280" s="48" t="s">
        <v>553</v>
      </c>
      <c r="N280" s="48" t="s">
        <v>553</v>
      </c>
      <c r="O280" s="48" t="s">
        <v>553</v>
      </c>
      <c r="P280" s="48" t="s">
        <v>553</v>
      </c>
      <c r="Q280" s="48" t="s">
        <v>553</v>
      </c>
      <c r="R280" s="48" t="s">
        <v>553</v>
      </c>
      <c r="S280" s="48"/>
      <c r="T280" s="48"/>
      <c r="U280" s="48"/>
      <c r="V280" s="48"/>
      <c r="W280" s="48" t="s">
        <v>553</v>
      </c>
      <c r="X280" s="48" t="s">
        <v>553</v>
      </c>
      <c r="Y280" s="48" t="s">
        <v>553</v>
      </c>
      <c r="Z280" s="48" t="s">
        <v>553</v>
      </c>
      <c r="AA280" s="48" t="s">
        <v>553</v>
      </c>
      <c r="AB280" s="48" t="s">
        <v>553</v>
      </c>
      <c r="AC280" s="48" t="s">
        <v>553</v>
      </c>
      <c r="AD280" s="47" t="s">
        <v>553</v>
      </c>
      <c r="AE280" s="58">
        <f>('[1]3 previsionale pdc'!K531+'[1]3 previsionale pdc'!K532)/1000</f>
        <v>213</v>
      </c>
      <c r="AF280" s="29" t="s">
        <v>7</v>
      </c>
    </row>
    <row r="281" spans="2:32" s="13" customFormat="1">
      <c r="B281" s="42"/>
      <c r="C281" s="51" t="s">
        <v>552</v>
      </c>
      <c r="D281" s="50"/>
      <c r="E281" s="50"/>
      <c r="F281" s="50"/>
      <c r="G281" s="50"/>
      <c r="H281" s="50"/>
      <c r="I281" s="49" t="s">
        <v>551</v>
      </c>
      <c r="J281" s="48" t="s">
        <v>548</v>
      </c>
      <c r="K281" s="48" t="s">
        <v>548</v>
      </c>
      <c r="L281" s="48" t="s">
        <v>548</v>
      </c>
      <c r="M281" s="48" t="s">
        <v>548</v>
      </c>
      <c r="N281" s="48" t="s">
        <v>548</v>
      </c>
      <c r="O281" s="48" t="s">
        <v>548</v>
      </c>
      <c r="P281" s="48" t="s">
        <v>548</v>
      </c>
      <c r="Q281" s="48" t="s">
        <v>548</v>
      </c>
      <c r="R281" s="48" t="s">
        <v>548</v>
      </c>
      <c r="S281" s="48"/>
      <c r="T281" s="48"/>
      <c r="U281" s="48"/>
      <c r="V281" s="48"/>
      <c r="W281" s="48" t="s">
        <v>548</v>
      </c>
      <c r="X281" s="48" t="s">
        <v>548</v>
      </c>
      <c r="Y281" s="48" t="s">
        <v>548</v>
      </c>
      <c r="Z281" s="48" t="s">
        <v>548</v>
      </c>
      <c r="AA281" s="48" t="s">
        <v>548</v>
      </c>
      <c r="AB281" s="48" t="s">
        <v>548</v>
      </c>
      <c r="AC281" s="48" t="s">
        <v>548</v>
      </c>
      <c r="AD281" s="47" t="s">
        <v>548</v>
      </c>
      <c r="AE281" s="58">
        <f>('[1]3 previsionale pdc'!K533+'[1]3 previsionale pdc'!K534)/1000</f>
        <v>0.60299999999999998</v>
      </c>
      <c r="AF281" s="29" t="s">
        <v>7</v>
      </c>
    </row>
    <row r="282" spans="2:32" s="13" customFormat="1">
      <c r="B282" s="42"/>
      <c r="C282" s="51" t="s">
        <v>550</v>
      </c>
      <c r="D282" s="50"/>
      <c r="E282" s="50"/>
      <c r="F282" s="50"/>
      <c r="G282" s="50"/>
      <c r="H282" s="50"/>
      <c r="I282" s="49" t="s">
        <v>549</v>
      </c>
      <c r="J282" s="48" t="s">
        <v>548</v>
      </c>
      <c r="K282" s="48" t="s">
        <v>548</v>
      </c>
      <c r="L282" s="48" t="s">
        <v>548</v>
      </c>
      <c r="M282" s="48" t="s">
        <v>548</v>
      </c>
      <c r="N282" s="48" t="s">
        <v>548</v>
      </c>
      <c r="O282" s="48" t="s">
        <v>548</v>
      </c>
      <c r="P282" s="48" t="s">
        <v>548</v>
      </c>
      <c r="Q282" s="48" t="s">
        <v>548</v>
      </c>
      <c r="R282" s="48" t="s">
        <v>548</v>
      </c>
      <c r="S282" s="48"/>
      <c r="T282" s="48"/>
      <c r="U282" s="48"/>
      <c r="V282" s="48"/>
      <c r="W282" s="48" t="s">
        <v>548</v>
      </c>
      <c r="X282" s="48" t="s">
        <v>548</v>
      </c>
      <c r="Y282" s="48" t="s">
        <v>548</v>
      </c>
      <c r="Z282" s="48" t="s">
        <v>548</v>
      </c>
      <c r="AA282" s="48" t="s">
        <v>548</v>
      </c>
      <c r="AB282" s="48" t="s">
        <v>548</v>
      </c>
      <c r="AC282" s="48" t="s">
        <v>548</v>
      </c>
      <c r="AD282" s="47" t="s">
        <v>548</v>
      </c>
      <c r="AE282" s="58">
        <f>'[1]3 previsionale pdc'!K535/1000</f>
        <v>0</v>
      </c>
      <c r="AF282" s="29" t="s">
        <v>7</v>
      </c>
    </row>
    <row r="283" spans="2:32" s="13" customFormat="1">
      <c r="B283" s="42" t="s">
        <v>52</v>
      </c>
      <c r="C283" s="40" t="s">
        <v>547</v>
      </c>
      <c r="D283" s="39"/>
      <c r="E283" s="39"/>
      <c r="F283" s="39"/>
      <c r="G283" s="39"/>
      <c r="H283" s="39"/>
      <c r="I283" s="38" t="s">
        <v>546</v>
      </c>
      <c r="J283" s="37" t="s">
        <v>545</v>
      </c>
      <c r="K283" s="37" t="s">
        <v>545</v>
      </c>
      <c r="L283" s="37" t="s">
        <v>545</v>
      </c>
      <c r="M283" s="37" t="s">
        <v>545</v>
      </c>
      <c r="N283" s="37" t="s">
        <v>545</v>
      </c>
      <c r="O283" s="37" t="s">
        <v>545</v>
      </c>
      <c r="P283" s="37" t="s">
        <v>545</v>
      </c>
      <c r="Q283" s="37" t="s">
        <v>545</v>
      </c>
      <c r="R283" s="37" t="s">
        <v>545</v>
      </c>
      <c r="S283" s="37"/>
      <c r="T283" s="37"/>
      <c r="U283" s="37"/>
      <c r="V283" s="37"/>
      <c r="W283" s="37" t="s">
        <v>545</v>
      </c>
      <c r="X283" s="37" t="s">
        <v>545</v>
      </c>
      <c r="Y283" s="37" t="s">
        <v>545</v>
      </c>
      <c r="Z283" s="37" t="s">
        <v>545</v>
      </c>
      <c r="AA283" s="37" t="s">
        <v>545</v>
      </c>
      <c r="AB283" s="37" t="s">
        <v>545</v>
      </c>
      <c r="AC283" s="37" t="s">
        <v>545</v>
      </c>
      <c r="AD283" s="36" t="s">
        <v>545</v>
      </c>
      <c r="AE283" s="46">
        <f>'[1]3 previsionale pdc'!K536/1000</f>
        <v>0</v>
      </c>
      <c r="AF283" s="29" t="s">
        <v>7</v>
      </c>
    </row>
    <row r="284" spans="2:32" s="13" customFormat="1">
      <c r="B284" s="42"/>
      <c r="C284" s="35" t="s">
        <v>544</v>
      </c>
      <c r="D284" s="34"/>
      <c r="E284" s="34"/>
      <c r="F284" s="34"/>
      <c r="G284" s="34"/>
      <c r="H284" s="34"/>
      <c r="I284" s="33" t="s">
        <v>543</v>
      </c>
      <c r="J284" s="32" t="s">
        <v>543</v>
      </c>
      <c r="K284" s="32" t="s">
        <v>543</v>
      </c>
      <c r="L284" s="32" t="s">
        <v>543</v>
      </c>
      <c r="M284" s="32" t="s">
        <v>543</v>
      </c>
      <c r="N284" s="32" t="s">
        <v>543</v>
      </c>
      <c r="O284" s="32" t="s">
        <v>543</v>
      </c>
      <c r="P284" s="32" t="s">
        <v>543</v>
      </c>
      <c r="Q284" s="32" t="s">
        <v>543</v>
      </c>
      <c r="R284" s="32" t="s">
        <v>543</v>
      </c>
      <c r="S284" s="32"/>
      <c r="T284" s="32"/>
      <c r="U284" s="32"/>
      <c r="V284" s="32"/>
      <c r="W284" s="32" t="s">
        <v>543</v>
      </c>
      <c r="X284" s="32" t="s">
        <v>543</v>
      </c>
      <c r="Y284" s="32" t="s">
        <v>543</v>
      </c>
      <c r="Z284" s="32" t="s">
        <v>543</v>
      </c>
      <c r="AA284" s="32" t="s">
        <v>543</v>
      </c>
      <c r="AB284" s="32" t="s">
        <v>543</v>
      </c>
      <c r="AC284" s="32" t="s">
        <v>543</v>
      </c>
      <c r="AD284" s="31" t="s">
        <v>543</v>
      </c>
      <c r="AE284" s="22">
        <f>AE285+AE303+AE316</f>
        <v>13406.114000000001</v>
      </c>
      <c r="AF284" s="29" t="s">
        <v>7</v>
      </c>
    </row>
    <row r="285" spans="2:32" s="13" customFormat="1">
      <c r="B285" s="29"/>
      <c r="C285" s="40" t="s">
        <v>542</v>
      </c>
      <c r="D285" s="39"/>
      <c r="E285" s="39"/>
      <c r="F285" s="39"/>
      <c r="G285" s="39"/>
      <c r="H285" s="39"/>
      <c r="I285" s="38" t="s">
        <v>541</v>
      </c>
      <c r="J285" s="37" t="s">
        <v>541</v>
      </c>
      <c r="K285" s="37" t="s">
        <v>541</v>
      </c>
      <c r="L285" s="37" t="s">
        <v>541</v>
      </c>
      <c r="M285" s="37" t="s">
        <v>541</v>
      </c>
      <c r="N285" s="37" t="s">
        <v>541</v>
      </c>
      <c r="O285" s="37" t="s">
        <v>541</v>
      </c>
      <c r="P285" s="37" t="s">
        <v>541</v>
      </c>
      <c r="Q285" s="37" t="s">
        <v>541</v>
      </c>
      <c r="R285" s="37" t="s">
        <v>541</v>
      </c>
      <c r="S285" s="37"/>
      <c r="T285" s="37"/>
      <c r="U285" s="37"/>
      <c r="V285" s="37"/>
      <c r="W285" s="37" t="s">
        <v>541</v>
      </c>
      <c r="X285" s="37" t="s">
        <v>541</v>
      </c>
      <c r="Y285" s="37" t="s">
        <v>541</v>
      </c>
      <c r="Z285" s="37" t="s">
        <v>541</v>
      </c>
      <c r="AA285" s="37" t="s">
        <v>541</v>
      </c>
      <c r="AB285" s="37" t="s">
        <v>541</v>
      </c>
      <c r="AC285" s="37" t="s">
        <v>541</v>
      </c>
      <c r="AD285" s="36" t="s">
        <v>541</v>
      </c>
      <c r="AE285" s="46">
        <f>AE286+AE287+AE288+AE289+AE290+AE291+AE292+AE293+AE294+AE295+AE296+AE299</f>
        <v>12246.948</v>
      </c>
      <c r="AF285" s="29" t="s">
        <v>7</v>
      </c>
    </row>
    <row r="286" spans="2:32" s="13" customFormat="1">
      <c r="B286" s="29"/>
      <c r="C286" s="51" t="s">
        <v>540</v>
      </c>
      <c r="D286" s="50"/>
      <c r="E286" s="50"/>
      <c r="F286" s="50"/>
      <c r="G286" s="50"/>
      <c r="H286" s="50"/>
      <c r="I286" s="49" t="s">
        <v>539</v>
      </c>
      <c r="J286" s="48" t="s">
        <v>539</v>
      </c>
      <c r="K286" s="48" t="s">
        <v>539</v>
      </c>
      <c r="L286" s="48" t="s">
        <v>539</v>
      </c>
      <c r="M286" s="48" t="s">
        <v>539</v>
      </c>
      <c r="N286" s="48" t="s">
        <v>539</v>
      </c>
      <c r="O286" s="48" t="s">
        <v>539</v>
      </c>
      <c r="P286" s="48" t="s">
        <v>539</v>
      </c>
      <c r="Q286" s="48" t="s">
        <v>539</v>
      </c>
      <c r="R286" s="48" t="s">
        <v>539</v>
      </c>
      <c r="S286" s="48"/>
      <c r="T286" s="48"/>
      <c r="U286" s="48"/>
      <c r="V286" s="48"/>
      <c r="W286" s="48" t="s">
        <v>539</v>
      </c>
      <c r="X286" s="48" t="s">
        <v>539</v>
      </c>
      <c r="Y286" s="48" t="s">
        <v>539</v>
      </c>
      <c r="Z286" s="48" t="s">
        <v>539</v>
      </c>
      <c r="AA286" s="48" t="s">
        <v>539</v>
      </c>
      <c r="AB286" s="48" t="s">
        <v>539</v>
      </c>
      <c r="AC286" s="48" t="s">
        <v>539</v>
      </c>
      <c r="AD286" s="47" t="s">
        <v>539</v>
      </c>
      <c r="AE286" s="58">
        <f>'[1]3 previsionale pdc'!K540/1000</f>
        <v>949</v>
      </c>
      <c r="AF286" s="29" t="s">
        <v>7</v>
      </c>
    </row>
    <row r="287" spans="2:32" s="13" customFormat="1">
      <c r="B287" s="29"/>
      <c r="C287" s="51" t="s">
        <v>538</v>
      </c>
      <c r="D287" s="50"/>
      <c r="E287" s="50"/>
      <c r="F287" s="50"/>
      <c r="G287" s="50"/>
      <c r="H287" s="50"/>
      <c r="I287" s="49" t="s">
        <v>537</v>
      </c>
      <c r="J287" s="48" t="s">
        <v>537</v>
      </c>
      <c r="K287" s="48" t="s">
        <v>537</v>
      </c>
      <c r="L287" s="48" t="s">
        <v>537</v>
      </c>
      <c r="M287" s="48" t="s">
        <v>537</v>
      </c>
      <c r="N287" s="48" t="s">
        <v>537</v>
      </c>
      <c r="O287" s="48" t="s">
        <v>537</v>
      </c>
      <c r="P287" s="48" t="s">
        <v>537</v>
      </c>
      <c r="Q287" s="48" t="s">
        <v>537</v>
      </c>
      <c r="R287" s="48" t="s">
        <v>537</v>
      </c>
      <c r="S287" s="48"/>
      <c r="T287" s="48"/>
      <c r="U287" s="48"/>
      <c r="V287" s="48"/>
      <c r="W287" s="48" t="s">
        <v>537</v>
      </c>
      <c r="X287" s="48" t="s">
        <v>537</v>
      </c>
      <c r="Y287" s="48" t="s">
        <v>537</v>
      </c>
      <c r="Z287" s="48" t="s">
        <v>537</v>
      </c>
      <c r="AA287" s="48" t="s">
        <v>537</v>
      </c>
      <c r="AB287" s="48" t="s">
        <v>537</v>
      </c>
      <c r="AC287" s="48" t="s">
        <v>537</v>
      </c>
      <c r="AD287" s="47" t="s">
        <v>537</v>
      </c>
      <c r="AE287" s="58">
        <f>'[1]3 previsionale pdc'!K541/1000</f>
        <v>3545</v>
      </c>
      <c r="AF287" s="29" t="s">
        <v>7</v>
      </c>
    </row>
    <row r="288" spans="2:32" s="13" customFormat="1">
      <c r="B288" s="29"/>
      <c r="C288" s="51" t="s">
        <v>536</v>
      </c>
      <c r="D288" s="50"/>
      <c r="E288" s="50"/>
      <c r="F288" s="50"/>
      <c r="G288" s="50"/>
      <c r="H288" s="50"/>
      <c r="I288" s="49" t="s">
        <v>535</v>
      </c>
      <c r="J288" s="48" t="s">
        <v>535</v>
      </c>
      <c r="K288" s="48" t="s">
        <v>535</v>
      </c>
      <c r="L288" s="48" t="s">
        <v>535</v>
      </c>
      <c r="M288" s="48" t="s">
        <v>535</v>
      </c>
      <c r="N288" s="48" t="s">
        <v>535</v>
      </c>
      <c r="O288" s="48" t="s">
        <v>535</v>
      </c>
      <c r="P288" s="48" t="s">
        <v>535</v>
      </c>
      <c r="Q288" s="48" t="s">
        <v>535</v>
      </c>
      <c r="R288" s="48" t="s">
        <v>535</v>
      </c>
      <c r="S288" s="48"/>
      <c r="T288" s="48"/>
      <c r="U288" s="48"/>
      <c r="V288" s="48"/>
      <c r="W288" s="48" t="s">
        <v>535</v>
      </c>
      <c r="X288" s="48" t="s">
        <v>535</v>
      </c>
      <c r="Y288" s="48" t="s">
        <v>535</v>
      </c>
      <c r="Z288" s="48" t="s">
        <v>535</v>
      </c>
      <c r="AA288" s="48" t="s">
        <v>535</v>
      </c>
      <c r="AB288" s="48" t="s">
        <v>535</v>
      </c>
      <c r="AC288" s="48" t="s">
        <v>535</v>
      </c>
      <c r="AD288" s="47" t="s">
        <v>535</v>
      </c>
      <c r="AE288" s="58">
        <f>('[1]3 previsionale pdc'!K542+'[1]3 previsionale pdc'!K543)/1000</f>
        <v>2219</v>
      </c>
      <c r="AF288" s="29" t="s">
        <v>7</v>
      </c>
    </row>
    <row r="289" spans="2:32" s="13" customFormat="1">
      <c r="B289" s="29"/>
      <c r="C289" s="51" t="s">
        <v>534</v>
      </c>
      <c r="D289" s="50"/>
      <c r="E289" s="50"/>
      <c r="F289" s="50"/>
      <c r="G289" s="50"/>
      <c r="H289" s="50"/>
      <c r="I289" s="49" t="s">
        <v>533</v>
      </c>
      <c r="J289" s="48" t="s">
        <v>533</v>
      </c>
      <c r="K289" s="48" t="s">
        <v>533</v>
      </c>
      <c r="L289" s="48" t="s">
        <v>533</v>
      </c>
      <c r="M289" s="48" t="s">
        <v>533</v>
      </c>
      <c r="N289" s="48" t="s">
        <v>533</v>
      </c>
      <c r="O289" s="48" t="s">
        <v>533</v>
      </c>
      <c r="P289" s="48" t="s">
        <v>533</v>
      </c>
      <c r="Q289" s="48" t="s">
        <v>533</v>
      </c>
      <c r="R289" s="48" t="s">
        <v>533</v>
      </c>
      <c r="S289" s="48"/>
      <c r="T289" s="48"/>
      <c r="U289" s="48"/>
      <c r="V289" s="48"/>
      <c r="W289" s="48" t="s">
        <v>533</v>
      </c>
      <c r="X289" s="48" t="s">
        <v>533</v>
      </c>
      <c r="Y289" s="48" t="s">
        <v>533</v>
      </c>
      <c r="Z289" s="48" t="s">
        <v>533</v>
      </c>
      <c r="AA289" s="48" t="s">
        <v>533</v>
      </c>
      <c r="AB289" s="48" t="s">
        <v>533</v>
      </c>
      <c r="AC289" s="48" t="s">
        <v>533</v>
      </c>
      <c r="AD289" s="47" t="s">
        <v>533</v>
      </c>
      <c r="AE289" s="58">
        <f>'[1]3 previsionale pdc'!K544/1000</f>
        <v>0</v>
      </c>
      <c r="AF289" s="29" t="s">
        <v>7</v>
      </c>
    </row>
    <row r="290" spans="2:32" s="13" customFormat="1">
      <c r="B290" s="29"/>
      <c r="C290" s="51" t="s">
        <v>532</v>
      </c>
      <c r="D290" s="50"/>
      <c r="E290" s="50"/>
      <c r="F290" s="50"/>
      <c r="G290" s="50"/>
      <c r="H290" s="50"/>
      <c r="I290" s="49" t="s">
        <v>531</v>
      </c>
      <c r="J290" s="48" t="s">
        <v>530</v>
      </c>
      <c r="K290" s="48" t="s">
        <v>530</v>
      </c>
      <c r="L290" s="48" t="s">
        <v>530</v>
      </c>
      <c r="M290" s="48" t="s">
        <v>530</v>
      </c>
      <c r="N290" s="48" t="s">
        <v>530</v>
      </c>
      <c r="O290" s="48" t="s">
        <v>530</v>
      </c>
      <c r="P290" s="48" t="s">
        <v>530</v>
      </c>
      <c r="Q290" s="48" t="s">
        <v>530</v>
      </c>
      <c r="R290" s="48" t="s">
        <v>530</v>
      </c>
      <c r="S290" s="48"/>
      <c r="T290" s="48"/>
      <c r="U290" s="48"/>
      <c r="V290" s="48"/>
      <c r="W290" s="48" t="s">
        <v>530</v>
      </c>
      <c r="X290" s="48" t="s">
        <v>530</v>
      </c>
      <c r="Y290" s="48" t="s">
        <v>530</v>
      </c>
      <c r="Z290" s="48" t="s">
        <v>530</v>
      </c>
      <c r="AA290" s="48" t="s">
        <v>530</v>
      </c>
      <c r="AB290" s="48" t="s">
        <v>530</v>
      </c>
      <c r="AC290" s="48" t="s">
        <v>530</v>
      </c>
      <c r="AD290" s="47" t="s">
        <v>530</v>
      </c>
      <c r="AE290" s="58">
        <f>'[1]3 previsionale pdc'!K545/1000</f>
        <v>935</v>
      </c>
      <c r="AF290" s="29" t="s">
        <v>7</v>
      </c>
    </row>
    <row r="291" spans="2:32" s="13" customFormat="1">
      <c r="B291" s="29"/>
      <c r="C291" s="51" t="s">
        <v>529</v>
      </c>
      <c r="D291" s="50"/>
      <c r="E291" s="50"/>
      <c r="F291" s="50"/>
      <c r="G291" s="50"/>
      <c r="H291" s="50"/>
      <c r="I291" s="49" t="s">
        <v>528</v>
      </c>
      <c r="J291" s="48" t="s">
        <v>528</v>
      </c>
      <c r="K291" s="48" t="s">
        <v>528</v>
      </c>
      <c r="L291" s="48" t="s">
        <v>528</v>
      </c>
      <c r="M291" s="48" t="s">
        <v>528</v>
      </c>
      <c r="N291" s="48" t="s">
        <v>528</v>
      </c>
      <c r="O291" s="48" t="s">
        <v>528</v>
      </c>
      <c r="P291" s="48" t="s">
        <v>528</v>
      </c>
      <c r="Q291" s="48" t="s">
        <v>528</v>
      </c>
      <c r="R291" s="48" t="s">
        <v>528</v>
      </c>
      <c r="S291" s="48"/>
      <c r="T291" s="48"/>
      <c r="U291" s="48"/>
      <c r="V291" s="48"/>
      <c r="W291" s="48" t="s">
        <v>528</v>
      </c>
      <c r="X291" s="48" t="s">
        <v>528</v>
      </c>
      <c r="Y291" s="48" t="s">
        <v>528</v>
      </c>
      <c r="Z291" s="48" t="s">
        <v>528</v>
      </c>
      <c r="AA291" s="48" t="s">
        <v>528</v>
      </c>
      <c r="AB291" s="48" t="s">
        <v>528</v>
      </c>
      <c r="AC291" s="48" t="s">
        <v>528</v>
      </c>
      <c r="AD291" s="47" t="s">
        <v>528</v>
      </c>
      <c r="AE291" s="58">
        <f>'[1]3 previsionale pdc'!K546/1000</f>
        <v>3</v>
      </c>
      <c r="AF291" s="29" t="s">
        <v>7</v>
      </c>
    </row>
    <row r="292" spans="2:32" s="13" customFormat="1">
      <c r="B292" s="29"/>
      <c r="C292" s="51" t="s">
        <v>527</v>
      </c>
      <c r="D292" s="50"/>
      <c r="E292" s="50"/>
      <c r="F292" s="50"/>
      <c r="G292" s="50"/>
      <c r="H292" s="50"/>
      <c r="I292" s="49" t="s">
        <v>526</v>
      </c>
      <c r="J292" s="48" t="s">
        <v>526</v>
      </c>
      <c r="K292" s="48" t="s">
        <v>526</v>
      </c>
      <c r="L292" s="48" t="s">
        <v>526</v>
      </c>
      <c r="M292" s="48" t="s">
        <v>526</v>
      </c>
      <c r="N292" s="48" t="s">
        <v>526</v>
      </c>
      <c r="O292" s="48" t="s">
        <v>526</v>
      </c>
      <c r="P292" s="48" t="s">
        <v>526</v>
      </c>
      <c r="Q292" s="48" t="s">
        <v>526</v>
      </c>
      <c r="R292" s="48" t="s">
        <v>526</v>
      </c>
      <c r="S292" s="48"/>
      <c r="T292" s="48"/>
      <c r="U292" s="48"/>
      <c r="V292" s="48"/>
      <c r="W292" s="48" t="s">
        <v>526</v>
      </c>
      <c r="X292" s="48" t="s">
        <v>526</v>
      </c>
      <c r="Y292" s="48" t="s">
        <v>526</v>
      </c>
      <c r="Z292" s="48" t="s">
        <v>526</v>
      </c>
      <c r="AA292" s="48" t="s">
        <v>526</v>
      </c>
      <c r="AB292" s="48" t="s">
        <v>526</v>
      </c>
      <c r="AC292" s="48" t="s">
        <v>526</v>
      </c>
      <c r="AD292" s="47" t="s">
        <v>526</v>
      </c>
      <c r="AE292" s="58">
        <f>'[1]3 previsionale pdc'!K547/1000</f>
        <v>232</v>
      </c>
      <c r="AF292" s="29" t="s">
        <v>7</v>
      </c>
    </row>
    <row r="293" spans="2:32" s="13" customFormat="1">
      <c r="B293" s="29"/>
      <c r="C293" s="51" t="s">
        <v>525</v>
      </c>
      <c r="D293" s="50"/>
      <c r="E293" s="50"/>
      <c r="F293" s="50"/>
      <c r="G293" s="50"/>
      <c r="H293" s="50"/>
      <c r="I293" s="49" t="s">
        <v>524</v>
      </c>
      <c r="J293" s="48" t="s">
        <v>523</v>
      </c>
      <c r="K293" s="48" t="s">
        <v>523</v>
      </c>
      <c r="L293" s="48" t="s">
        <v>523</v>
      </c>
      <c r="M293" s="48" t="s">
        <v>523</v>
      </c>
      <c r="N293" s="48" t="s">
        <v>523</v>
      </c>
      <c r="O293" s="48" t="s">
        <v>523</v>
      </c>
      <c r="P293" s="48" t="s">
        <v>523</v>
      </c>
      <c r="Q293" s="48" t="s">
        <v>523</v>
      </c>
      <c r="R293" s="48" t="s">
        <v>523</v>
      </c>
      <c r="S293" s="48"/>
      <c r="T293" s="48"/>
      <c r="U293" s="48"/>
      <c r="V293" s="48"/>
      <c r="W293" s="48" t="s">
        <v>523</v>
      </c>
      <c r="X293" s="48" t="s">
        <v>523</v>
      </c>
      <c r="Y293" s="48" t="s">
        <v>523</v>
      </c>
      <c r="Z293" s="48" t="s">
        <v>523</v>
      </c>
      <c r="AA293" s="48" t="s">
        <v>523</v>
      </c>
      <c r="AB293" s="48" t="s">
        <v>523</v>
      </c>
      <c r="AC293" s="48" t="s">
        <v>523</v>
      </c>
      <c r="AD293" s="47" t="s">
        <v>523</v>
      </c>
      <c r="AE293" s="58">
        <f>('[1]3 previsionale pdc'!K548+'[1]3 previsionale pdc'!K549)/1000</f>
        <v>161.947</v>
      </c>
      <c r="AF293" s="29" t="s">
        <v>7</v>
      </c>
    </row>
    <row r="294" spans="2:32" s="13" customFormat="1">
      <c r="B294" s="29"/>
      <c r="C294" s="51" t="s">
        <v>522</v>
      </c>
      <c r="D294" s="50"/>
      <c r="E294" s="50"/>
      <c r="F294" s="50"/>
      <c r="G294" s="50"/>
      <c r="H294" s="50"/>
      <c r="I294" s="49" t="s">
        <v>521</v>
      </c>
      <c r="J294" s="48" t="s">
        <v>521</v>
      </c>
      <c r="K294" s="48" t="s">
        <v>521</v>
      </c>
      <c r="L294" s="48" t="s">
        <v>521</v>
      </c>
      <c r="M294" s="48" t="s">
        <v>521</v>
      </c>
      <c r="N294" s="48" t="s">
        <v>521</v>
      </c>
      <c r="O294" s="48" t="s">
        <v>521</v>
      </c>
      <c r="P294" s="48" t="s">
        <v>521</v>
      </c>
      <c r="Q294" s="48" t="s">
        <v>521</v>
      </c>
      <c r="R294" s="48" t="s">
        <v>521</v>
      </c>
      <c r="S294" s="48"/>
      <c r="T294" s="48"/>
      <c r="U294" s="48"/>
      <c r="V294" s="48"/>
      <c r="W294" s="48" t="s">
        <v>521</v>
      </c>
      <c r="X294" s="48" t="s">
        <v>521</v>
      </c>
      <c r="Y294" s="48" t="s">
        <v>521</v>
      </c>
      <c r="Z294" s="48" t="s">
        <v>521</v>
      </c>
      <c r="AA294" s="48" t="s">
        <v>521</v>
      </c>
      <c r="AB294" s="48" t="s">
        <v>521</v>
      </c>
      <c r="AC294" s="48" t="s">
        <v>521</v>
      </c>
      <c r="AD294" s="47" t="s">
        <v>521</v>
      </c>
      <c r="AE294" s="58">
        <f>'[1]3 previsionale pdc'!K550/1000</f>
        <v>1300</v>
      </c>
      <c r="AF294" s="29" t="s">
        <v>7</v>
      </c>
    </row>
    <row r="295" spans="2:32" s="13" customFormat="1">
      <c r="B295" s="29"/>
      <c r="C295" s="51" t="s">
        <v>520</v>
      </c>
      <c r="D295" s="50"/>
      <c r="E295" s="50"/>
      <c r="F295" s="50"/>
      <c r="G295" s="50"/>
      <c r="H295" s="50"/>
      <c r="I295" s="49" t="s">
        <v>519</v>
      </c>
      <c r="J295" s="48" t="s">
        <v>519</v>
      </c>
      <c r="K295" s="48" t="s">
        <v>519</v>
      </c>
      <c r="L295" s="48" t="s">
        <v>519</v>
      </c>
      <c r="M295" s="48" t="s">
        <v>519</v>
      </c>
      <c r="N295" s="48" t="s">
        <v>519</v>
      </c>
      <c r="O295" s="48" t="s">
        <v>519</v>
      </c>
      <c r="P295" s="48" t="s">
        <v>519</v>
      </c>
      <c r="Q295" s="48" t="s">
        <v>519</v>
      </c>
      <c r="R295" s="48" t="s">
        <v>519</v>
      </c>
      <c r="S295" s="48"/>
      <c r="T295" s="48"/>
      <c r="U295" s="48"/>
      <c r="V295" s="48"/>
      <c r="W295" s="48" t="s">
        <v>519</v>
      </c>
      <c r="X295" s="48" t="s">
        <v>519</v>
      </c>
      <c r="Y295" s="48" t="s">
        <v>519</v>
      </c>
      <c r="Z295" s="48" t="s">
        <v>519</v>
      </c>
      <c r="AA295" s="48" t="s">
        <v>519</v>
      </c>
      <c r="AB295" s="48" t="s">
        <v>519</v>
      </c>
      <c r="AC295" s="48" t="s">
        <v>519</v>
      </c>
      <c r="AD295" s="47" t="s">
        <v>519</v>
      </c>
      <c r="AE295" s="58">
        <f>('[1]3 previsionale pdc'!K551+'[1]3 previsionale pdc'!K552)/1000</f>
        <v>286</v>
      </c>
      <c r="AF295" s="29" t="s">
        <v>7</v>
      </c>
    </row>
    <row r="296" spans="2:32" s="13" customFormat="1">
      <c r="B296" s="42"/>
      <c r="C296" s="51" t="s">
        <v>518</v>
      </c>
      <c r="D296" s="50"/>
      <c r="E296" s="50"/>
      <c r="F296" s="50"/>
      <c r="G296" s="50"/>
      <c r="H296" s="50"/>
      <c r="I296" s="49" t="s">
        <v>517</v>
      </c>
      <c r="J296" s="48" t="s">
        <v>517</v>
      </c>
      <c r="K296" s="48" t="s">
        <v>517</v>
      </c>
      <c r="L296" s="48" t="s">
        <v>517</v>
      </c>
      <c r="M296" s="48" t="s">
        <v>517</v>
      </c>
      <c r="N296" s="48" t="s">
        <v>517</v>
      </c>
      <c r="O296" s="48" t="s">
        <v>517</v>
      </c>
      <c r="P296" s="48" t="s">
        <v>517</v>
      </c>
      <c r="Q296" s="48" t="s">
        <v>517</v>
      </c>
      <c r="R296" s="48" t="s">
        <v>517</v>
      </c>
      <c r="S296" s="48"/>
      <c r="T296" s="48"/>
      <c r="U296" s="48"/>
      <c r="V296" s="48"/>
      <c r="W296" s="48" t="s">
        <v>517</v>
      </c>
      <c r="X296" s="48" t="s">
        <v>517</v>
      </c>
      <c r="Y296" s="48" t="s">
        <v>517</v>
      </c>
      <c r="Z296" s="48" t="s">
        <v>517</v>
      </c>
      <c r="AA296" s="48" t="s">
        <v>517</v>
      </c>
      <c r="AB296" s="48" t="s">
        <v>517</v>
      </c>
      <c r="AC296" s="48" t="s">
        <v>517</v>
      </c>
      <c r="AD296" s="47" t="s">
        <v>517</v>
      </c>
      <c r="AE296" s="52">
        <f>AE297+AE298</f>
        <v>151</v>
      </c>
      <c r="AF296" s="29" t="s">
        <v>7</v>
      </c>
    </row>
    <row r="297" spans="2:32" s="13" customFormat="1">
      <c r="B297" s="42"/>
      <c r="C297" s="57" t="s">
        <v>516</v>
      </c>
      <c r="D297" s="56"/>
      <c r="E297" s="56"/>
      <c r="F297" s="56"/>
      <c r="G297" s="56"/>
      <c r="H297" s="56"/>
      <c r="I297" s="55" t="s">
        <v>515</v>
      </c>
      <c r="J297" s="54" t="s">
        <v>515</v>
      </c>
      <c r="K297" s="54" t="s">
        <v>515</v>
      </c>
      <c r="L297" s="54" t="s">
        <v>515</v>
      </c>
      <c r="M297" s="54" t="s">
        <v>515</v>
      </c>
      <c r="N297" s="54" t="s">
        <v>515</v>
      </c>
      <c r="O297" s="54" t="s">
        <v>515</v>
      </c>
      <c r="P297" s="54" t="s">
        <v>515</v>
      </c>
      <c r="Q297" s="54" t="s">
        <v>515</v>
      </c>
      <c r="R297" s="54" t="s">
        <v>515</v>
      </c>
      <c r="S297" s="54"/>
      <c r="T297" s="54"/>
      <c r="U297" s="54"/>
      <c r="V297" s="54"/>
      <c r="W297" s="54" t="s">
        <v>515</v>
      </c>
      <c r="X297" s="54" t="s">
        <v>515</v>
      </c>
      <c r="Y297" s="54" t="s">
        <v>515</v>
      </c>
      <c r="Z297" s="54" t="s">
        <v>515</v>
      </c>
      <c r="AA297" s="54" t="s">
        <v>515</v>
      </c>
      <c r="AB297" s="54" t="s">
        <v>515</v>
      </c>
      <c r="AC297" s="54" t="s">
        <v>515</v>
      </c>
      <c r="AD297" s="53" t="s">
        <v>515</v>
      </c>
      <c r="AE297" s="52">
        <f>'[1]3 previsionale pdc'!K554/1000</f>
        <v>0</v>
      </c>
      <c r="AF297" s="29" t="s">
        <v>7</v>
      </c>
    </row>
    <row r="298" spans="2:32" s="13" customFormat="1">
      <c r="B298" s="42"/>
      <c r="C298" s="57" t="s">
        <v>514</v>
      </c>
      <c r="D298" s="56"/>
      <c r="E298" s="56"/>
      <c r="F298" s="56"/>
      <c r="G298" s="56"/>
      <c r="H298" s="56"/>
      <c r="I298" s="55" t="s">
        <v>513</v>
      </c>
      <c r="J298" s="54" t="s">
        <v>513</v>
      </c>
      <c r="K298" s="54" t="s">
        <v>513</v>
      </c>
      <c r="L298" s="54" t="s">
        <v>513</v>
      </c>
      <c r="M298" s="54" t="s">
        <v>513</v>
      </c>
      <c r="N298" s="54" t="s">
        <v>513</v>
      </c>
      <c r="O298" s="54" t="s">
        <v>513</v>
      </c>
      <c r="P298" s="54" t="s">
        <v>513</v>
      </c>
      <c r="Q298" s="54" t="s">
        <v>513</v>
      </c>
      <c r="R298" s="54" t="s">
        <v>513</v>
      </c>
      <c r="S298" s="54"/>
      <c r="T298" s="54"/>
      <c r="U298" s="54"/>
      <c r="V298" s="54"/>
      <c r="W298" s="54" t="s">
        <v>513</v>
      </c>
      <c r="X298" s="54" t="s">
        <v>513</v>
      </c>
      <c r="Y298" s="54" t="s">
        <v>513</v>
      </c>
      <c r="Z298" s="54" t="s">
        <v>513</v>
      </c>
      <c r="AA298" s="54" t="s">
        <v>513</v>
      </c>
      <c r="AB298" s="54" t="s">
        <v>513</v>
      </c>
      <c r="AC298" s="54" t="s">
        <v>513</v>
      </c>
      <c r="AD298" s="53" t="s">
        <v>513</v>
      </c>
      <c r="AE298" s="52">
        <f>'[1]3 previsionale pdc'!K555/1000</f>
        <v>151</v>
      </c>
      <c r="AF298" s="29" t="s">
        <v>7</v>
      </c>
    </row>
    <row r="299" spans="2:32" s="13" customFormat="1">
      <c r="B299" s="42"/>
      <c r="C299" s="51" t="s">
        <v>512</v>
      </c>
      <c r="D299" s="50"/>
      <c r="E299" s="50"/>
      <c r="F299" s="50"/>
      <c r="G299" s="50"/>
      <c r="H299" s="50"/>
      <c r="I299" s="49" t="s">
        <v>511</v>
      </c>
      <c r="J299" s="48" t="s">
        <v>511</v>
      </c>
      <c r="K299" s="48" t="s">
        <v>511</v>
      </c>
      <c r="L299" s="48" t="s">
        <v>511</v>
      </c>
      <c r="M299" s="48" t="s">
        <v>511</v>
      </c>
      <c r="N299" s="48" t="s">
        <v>511</v>
      </c>
      <c r="O299" s="48" t="s">
        <v>511</v>
      </c>
      <c r="P299" s="48" t="s">
        <v>511</v>
      </c>
      <c r="Q299" s="48" t="s">
        <v>511</v>
      </c>
      <c r="R299" s="48" t="s">
        <v>511</v>
      </c>
      <c r="S299" s="48"/>
      <c r="T299" s="48"/>
      <c r="U299" s="48"/>
      <c r="V299" s="48"/>
      <c r="W299" s="48" t="s">
        <v>511</v>
      </c>
      <c r="X299" s="48" t="s">
        <v>511</v>
      </c>
      <c r="Y299" s="48" t="s">
        <v>511</v>
      </c>
      <c r="Z299" s="48" t="s">
        <v>511</v>
      </c>
      <c r="AA299" s="48" t="s">
        <v>511</v>
      </c>
      <c r="AB299" s="48" t="s">
        <v>511</v>
      </c>
      <c r="AC299" s="48" t="s">
        <v>511</v>
      </c>
      <c r="AD299" s="47" t="s">
        <v>511</v>
      </c>
      <c r="AE299" s="52">
        <f>SUM(AE300:AE302)</f>
        <v>2465.0010000000002</v>
      </c>
      <c r="AF299" s="29" t="s">
        <v>7</v>
      </c>
    </row>
    <row r="300" spans="2:32" s="13" customFormat="1">
      <c r="B300" s="42" t="s">
        <v>58</v>
      </c>
      <c r="C300" s="57" t="s">
        <v>510</v>
      </c>
      <c r="D300" s="56"/>
      <c r="E300" s="56"/>
      <c r="F300" s="56"/>
      <c r="G300" s="56"/>
      <c r="H300" s="56"/>
      <c r="I300" s="55" t="s">
        <v>509</v>
      </c>
      <c r="J300" s="54" t="s">
        <v>508</v>
      </c>
      <c r="K300" s="54" t="s">
        <v>508</v>
      </c>
      <c r="L300" s="54" t="s">
        <v>508</v>
      </c>
      <c r="M300" s="54" t="s">
        <v>508</v>
      </c>
      <c r="N300" s="54" t="s">
        <v>508</v>
      </c>
      <c r="O300" s="54" t="s">
        <v>508</v>
      </c>
      <c r="P300" s="54" t="s">
        <v>508</v>
      </c>
      <c r="Q300" s="54" t="s">
        <v>508</v>
      </c>
      <c r="R300" s="54" t="s">
        <v>508</v>
      </c>
      <c r="S300" s="54"/>
      <c r="T300" s="54"/>
      <c r="U300" s="54"/>
      <c r="V300" s="54"/>
      <c r="W300" s="54" t="s">
        <v>508</v>
      </c>
      <c r="X300" s="54" t="s">
        <v>508</v>
      </c>
      <c r="Y300" s="54" t="s">
        <v>508</v>
      </c>
      <c r="Z300" s="54" t="s">
        <v>508</v>
      </c>
      <c r="AA300" s="54" t="s">
        <v>508</v>
      </c>
      <c r="AB300" s="54" t="s">
        <v>508</v>
      </c>
      <c r="AC300" s="54" t="s">
        <v>508</v>
      </c>
      <c r="AD300" s="53" t="s">
        <v>508</v>
      </c>
      <c r="AE300" s="52">
        <f>'[1]3 previsionale pdc'!K557/1000</f>
        <v>0</v>
      </c>
      <c r="AF300" s="29" t="s">
        <v>7</v>
      </c>
    </row>
    <row r="301" spans="2:32" s="13" customFormat="1">
      <c r="B301" s="29"/>
      <c r="C301" s="57" t="s">
        <v>507</v>
      </c>
      <c r="D301" s="56"/>
      <c r="E301" s="56"/>
      <c r="F301" s="56"/>
      <c r="G301" s="56"/>
      <c r="H301" s="56"/>
      <c r="I301" s="55" t="s">
        <v>506</v>
      </c>
      <c r="J301" s="54" t="s">
        <v>505</v>
      </c>
      <c r="K301" s="54" t="s">
        <v>505</v>
      </c>
      <c r="L301" s="54" t="s">
        <v>505</v>
      </c>
      <c r="M301" s="54" t="s">
        <v>505</v>
      </c>
      <c r="N301" s="54" t="s">
        <v>505</v>
      </c>
      <c r="O301" s="54" t="s">
        <v>505</v>
      </c>
      <c r="P301" s="54" t="s">
        <v>505</v>
      </c>
      <c r="Q301" s="54" t="s">
        <v>505</v>
      </c>
      <c r="R301" s="54" t="s">
        <v>505</v>
      </c>
      <c r="S301" s="54"/>
      <c r="T301" s="54"/>
      <c r="U301" s="54"/>
      <c r="V301" s="54"/>
      <c r="W301" s="54" t="s">
        <v>505</v>
      </c>
      <c r="X301" s="54" t="s">
        <v>505</v>
      </c>
      <c r="Y301" s="54" t="s">
        <v>505</v>
      </c>
      <c r="Z301" s="54" t="s">
        <v>505</v>
      </c>
      <c r="AA301" s="54" t="s">
        <v>505</v>
      </c>
      <c r="AB301" s="54" t="s">
        <v>505</v>
      </c>
      <c r="AC301" s="54" t="s">
        <v>505</v>
      </c>
      <c r="AD301" s="53" t="s">
        <v>505</v>
      </c>
      <c r="AE301" s="52">
        <f>'[1]3 previsionale pdc'!K566/1000</f>
        <v>49</v>
      </c>
      <c r="AF301" s="29" t="s">
        <v>7</v>
      </c>
    </row>
    <row r="302" spans="2:32" s="13" customFormat="1">
      <c r="B302" s="42"/>
      <c r="C302" s="57" t="s">
        <v>504</v>
      </c>
      <c r="D302" s="56"/>
      <c r="E302" s="56"/>
      <c r="F302" s="56"/>
      <c r="G302" s="56"/>
      <c r="H302" s="56"/>
      <c r="I302" s="55" t="s">
        <v>503</v>
      </c>
      <c r="J302" s="54" t="s">
        <v>503</v>
      </c>
      <c r="K302" s="54" t="s">
        <v>503</v>
      </c>
      <c r="L302" s="54" t="s">
        <v>503</v>
      </c>
      <c r="M302" s="54" t="s">
        <v>503</v>
      </c>
      <c r="N302" s="54" t="s">
        <v>503</v>
      </c>
      <c r="O302" s="54" t="s">
        <v>503</v>
      </c>
      <c r="P302" s="54" t="s">
        <v>503</v>
      </c>
      <c r="Q302" s="54" t="s">
        <v>503</v>
      </c>
      <c r="R302" s="54" t="s">
        <v>503</v>
      </c>
      <c r="S302" s="54"/>
      <c r="T302" s="54"/>
      <c r="U302" s="54"/>
      <c r="V302" s="54"/>
      <c r="W302" s="54" t="s">
        <v>503</v>
      </c>
      <c r="X302" s="54" t="s">
        <v>503</v>
      </c>
      <c r="Y302" s="54" t="s">
        <v>503</v>
      </c>
      <c r="Z302" s="54" t="s">
        <v>503</v>
      </c>
      <c r="AA302" s="54" t="s">
        <v>503</v>
      </c>
      <c r="AB302" s="54" t="s">
        <v>503</v>
      </c>
      <c r="AC302" s="54" t="s">
        <v>503</v>
      </c>
      <c r="AD302" s="53" t="s">
        <v>503</v>
      </c>
      <c r="AE302" s="52">
        <f>'[1]3 previsionale pdc'!K556/1000-AE301</f>
        <v>2416.0010000000002</v>
      </c>
      <c r="AF302" s="29" t="s">
        <v>7</v>
      </c>
    </row>
    <row r="303" spans="2:32" s="13" customFormat="1">
      <c r="B303" s="29"/>
      <c r="C303" s="40" t="s">
        <v>502</v>
      </c>
      <c r="D303" s="39"/>
      <c r="E303" s="39"/>
      <c r="F303" s="39"/>
      <c r="G303" s="39"/>
      <c r="H303" s="39"/>
      <c r="I303" s="38" t="s">
        <v>501</v>
      </c>
      <c r="J303" s="37" t="s">
        <v>500</v>
      </c>
      <c r="K303" s="37" t="s">
        <v>500</v>
      </c>
      <c r="L303" s="37" t="s">
        <v>500</v>
      </c>
      <c r="M303" s="37" t="s">
        <v>500</v>
      </c>
      <c r="N303" s="37" t="s">
        <v>500</v>
      </c>
      <c r="O303" s="37" t="s">
        <v>500</v>
      </c>
      <c r="P303" s="37" t="s">
        <v>500</v>
      </c>
      <c r="Q303" s="37" t="s">
        <v>500</v>
      </c>
      <c r="R303" s="37" t="s">
        <v>500</v>
      </c>
      <c r="S303" s="37"/>
      <c r="T303" s="37"/>
      <c r="U303" s="37"/>
      <c r="V303" s="37"/>
      <c r="W303" s="37" t="s">
        <v>500</v>
      </c>
      <c r="X303" s="37" t="s">
        <v>500</v>
      </c>
      <c r="Y303" s="37" t="s">
        <v>500</v>
      </c>
      <c r="Z303" s="37" t="s">
        <v>500</v>
      </c>
      <c r="AA303" s="37" t="s">
        <v>500</v>
      </c>
      <c r="AB303" s="37" t="s">
        <v>500</v>
      </c>
      <c r="AC303" s="37" t="s">
        <v>500</v>
      </c>
      <c r="AD303" s="36" t="s">
        <v>500</v>
      </c>
      <c r="AE303" s="46">
        <f>AE304+AE305+AE306+AE312</f>
        <v>1107.3620000000001</v>
      </c>
      <c r="AF303" s="29" t="s">
        <v>7</v>
      </c>
    </row>
    <row r="304" spans="2:32" s="13" customFormat="1">
      <c r="B304" s="29" t="s">
        <v>58</v>
      </c>
      <c r="C304" s="51" t="s">
        <v>499</v>
      </c>
      <c r="D304" s="50"/>
      <c r="E304" s="50"/>
      <c r="F304" s="50"/>
      <c r="G304" s="50"/>
      <c r="H304" s="50"/>
      <c r="I304" s="49" t="s">
        <v>498</v>
      </c>
      <c r="J304" s="48" t="s">
        <v>497</v>
      </c>
      <c r="K304" s="48" t="s">
        <v>497</v>
      </c>
      <c r="L304" s="48" t="s">
        <v>497</v>
      </c>
      <c r="M304" s="48" t="s">
        <v>497</v>
      </c>
      <c r="N304" s="48" t="s">
        <v>497</v>
      </c>
      <c r="O304" s="48" t="s">
        <v>497</v>
      </c>
      <c r="P304" s="48" t="s">
        <v>497</v>
      </c>
      <c r="Q304" s="48" t="s">
        <v>497</v>
      </c>
      <c r="R304" s="48" t="s">
        <v>497</v>
      </c>
      <c r="S304" s="48"/>
      <c r="T304" s="48"/>
      <c r="U304" s="48"/>
      <c r="V304" s="48"/>
      <c r="W304" s="48" t="s">
        <v>497</v>
      </c>
      <c r="X304" s="48" t="s">
        <v>497</v>
      </c>
      <c r="Y304" s="48" t="s">
        <v>497</v>
      </c>
      <c r="Z304" s="48" t="s">
        <v>497</v>
      </c>
      <c r="AA304" s="48" t="s">
        <v>497</v>
      </c>
      <c r="AB304" s="48" t="s">
        <v>497</v>
      </c>
      <c r="AC304" s="48" t="s">
        <v>497</v>
      </c>
      <c r="AD304" s="47" t="s">
        <v>497</v>
      </c>
      <c r="AE304" s="58">
        <f>'[1]3 previsionale pdc'!K579/1000</f>
        <v>194</v>
      </c>
      <c r="AF304" s="29" t="s">
        <v>7</v>
      </c>
    </row>
    <row r="305" spans="2:32" s="13" customFormat="1">
      <c r="B305" s="29"/>
      <c r="C305" s="51" t="s">
        <v>496</v>
      </c>
      <c r="D305" s="50"/>
      <c r="E305" s="50"/>
      <c r="F305" s="50"/>
      <c r="G305" s="50"/>
      <c r="H305" s="50"/>
      <c r="I305" s="49" t="s">
        <v>495</v>
      </c>
      <c r="J305" s="48" t="s">
        <v>494</v>
      </c>
      <c r="K305" s="48" t="s">
        <v>494</v>
      </c>
      <c r="L305" s="48" t="s">
        <v>494</v>
      </c>
      <c r="M305" s="48" t="s">
        <v>494</v>
      </c>
      <c r="N305" s="48" t="s">
        <v>494</v>
      </c>
      <c r="O305" s="48" t="s">
        <v>494</v>
      </c>
      <c r="P305" s="48" t="s">
        <v>494</v>
      </c>
      <c r="Q305" s="48" t="s">
        <v>494</v>
      </c>
      <c r="R305" s="48" t="s">
        <v>494</v>
      </c>
      <c r="S305" s="48"/>
      <c r="T305" s="48"/>
      <c r="U305" s="48"/>
      <c r="V305" s="48"/>
      <c r="W305" s="48" t="s">
        <v>494</v>
      </c>
      <c r="X305" s="48" t="s">
        <v>494</v>
      </c>
      <c r="Y305" s="48" t="s">
        <v>494</v>
      </c>
      <c r="Z305" s="48" t="s">
        <v>494</v>
      </c>
      <c r="AA305" s="48" t="s">
        <v>494</v>
      </c>
      <c r="AB305" s="48" t="s">
        <v>494</v>
      </c>
      <c r="AC305" s="48" t="s">
        <v>494</v>
      </c>
      <c r="AD305" s="47" t="s">
        <v>494</v>
      </c>
      <c r="AE305" s="58">
        <f>'[1]3 previsionale pdc'!K580/1000</f>
        <v>0</v>
      </c>
      <c r="AF305" s="29" t="s">
        <v>7</v>
      </c>
    </row>
    <row r="306" spans="2:32" s="13" customFormat="1">
      <c r="B306" s="29"/>
      <c r="C306" s="51" t="s">
        <v>493</v>
      </c>
      <c r="D306" s="50"/>
      <c r="E306" s="50"/>
      <c r="F306" s="50"/>
      <c r="G306" s="50"/>
      <c r="H306" s="50"/>
      <c r="I306" s="49" t="s">
        <v>492</v>
      </c>
      <c r="J306" s="48" t="s">
        <v>491</v>
      </c>
      <c r="K306" s="48" t="s">
        <v>491</v>
      </c>
      <c r="L306" s="48" t="s">
        <v>491</v>
      </c>
      <c r="M306" s="48" t="s">
        <v>491</v>
      </c>
      <c r="N306" s="48" t="s">
        <v>491</v>
      </c>
      <c r="O306" s="48" t="s">
        <v>491</v>
      </c>
      <c r="P306" s="48" t="s">
        <v>491</v>
      </c>
      <c r="Q306" s="48" t="s">
        <v>491</v>
      </c>
      <c r="R306" s="48" t="s">
        <v>491</v>
      </c>
      <c r="S306" s="48"/>
      <c r="T306" s="48"/>
      <c r="U306" s="48"/>
      <c r="V306" s="48"/>
      <c r="W306" s="48" t="s">
        <v>491</v>
      </c>
      <c r="X306" s="48" t="s">
        <v>491</v>
      </c>
      <c r="Y306" s="48" t="s">
        <v>491</v>
      </c>
      <c r="Z306" s="48" t="s">
        <v>491</v>
      </c>
      <c r="AA306" s="48" t="s">
        <v>491</v>
      </c>
      <c r="AB306" s="48" t="s">
        <v>491</v>
      </c>
      <c r="AC306" s="48" t="s">
        <v>491</v>
      </c>
      <c r="AD306" s="47" t="s">
        <v>491</v>
      </c>
      <c r="AE306" s="52">
        <f>SUM(AE307:AE311)</f>
        <v>714.36199999999997</v>
      </c>
      <c r="AF306" s="29" t="s">
        <v>7</v>
      </c>
    </row>
    <row r="307" spans="2:32" s="13" customFormat="1">
      <c r="B307" s="29"/>
      <c r="C307" s="57" t="s">
        <v>490</v>
      </c>
      <c r="D307" s="56"/>
      <c r="E307" s="56"/>
      <c r="F307" s="56"/>
      <c r="G307" s="56"/>
      <c r="H307" s="56"/>
      <c r="I307" s="55" t="s">
        <v>489</v>
      </c>
      <c r="J307" s="54" t="s">
        <v>489</v>
      </c>
      <c r="K307" s="54" t="s">
        <v>489</v>
      </c>
      <c r="L307" s="54" t="s">
        <v>489</v>
      </c>
      <c r="M307" s="54" t="s">
        <v>489</v>
      </c>
      <c r="N307" s="54" t="s">
        <v>489</v>
      </c>
      <c r="O307" s="54" t="s">
        <v>489</v>
      </c>
      <c r="P307" s="54" t="s">
        <v>489</v>
      </c>
      <c r="Q307" s="54" t="s">
        <v>489</v>
      </c>
      <c r="R307" s="54" t="s">
        <v>489</v>
      </c>
      <c r="S307" s="54"/>
      <c r="T307" s="54"/>
      <c r="U307" s="54"/>
      <c r="V307" s="54"/>
      <c r="W307" s="54" t="s">
        <v>489</v>
      </c>
      <c r="X307" s="54" t="s">
        <v>489</v>
      </c>
      <c r="Y307" s="54" t="s">
        <v>489</v>
      </c>
      <c r="Z307" s="54" t="s">
        <v>489</v>
      </c>
      <c r="AA307" s="54" t="s">
        <v>489</v>
      </c>
      <c r="AB307" s="54" t="s">
        <v>489</v>
      </c>
      <c r="AC307" s="54" t="s">
        <v>489</v>
      </c>
      <c r="AD307" s="53" t="s">
        <v>489</v>
      </c>
      <c r="AE307" s="58">
        <f>('[1]3 previsionale pdc'!K584+'[1]3 previsionale pdc'!K583+'[1]3 previsionale pdc'!K582)/1000</f>
        <v>606.351</v>
      </c>
      <c r="AF307" s="29" t="s">
        <v>7</v>
      </c>
    </row>
    <row r="308" spans="2:32" s="13" customFormat="1">
      <c r="B308" s="29"/>
      <c r="C308" s="57" t="s">
        <v>488</v>
      </c>
      <c r="D308" s="56"/>
      <c r="E308" s="56"/>
      <c r="F308" s="56"/>
      <c r="G308" s="56"/>
      <c r="H308" s="56"/>
      <c r="I308" s="55" t="s">
        <v>485</v>
      </c>
      <c r="J308" s="54" t="s">
        <v>485</v>
      </c>
      <c r="K308" s="54" t="s">
        <v>485</v>
      </c>
      <c r="L308" s="54" t="s">
        <v>485</v>
      </c>
      <c r="M308" s="54" t="s">
        <v>485</v>
      </c>
      <c r="N308" s="54" t="s">
        <v>485</v>
      </c>
      <c r="O308" s="54" t="s">
        <v>485</v>
      </c>
      <c r="P308" s="54" t="s">
        <v>485</v>
      </c>
      <c r="Q308" s="54" t="s">
        <v>485</v>
      </c>
      <c r="R308" s="54" t="s">
        <v>485</v>
      </c>
      <c r="S308" s="54"/>
      <c r="T308" s="54"/>
      <c r="U308" s="54"/>
      <c r="V308" s="54"/>
      <c r="W308" s="54" t="s">
        <v>485</v>
      </c>
      <c r="X308" s="54" t="s">
        <v>485</v>
      </c>
      <c r="Y308" s="54" t="s">
        <v>485</v>
      </c>
      <c r="Z308" s="54" t="s">
        <v>485</v>
      </c>
      <c r="AA308" s="54" t="s">
        <v>485</v>
      </c>
      <c r="AB308" s="54" t="s">
        <v>485</v>
      </c>
      <c r="AC308" s="54" t="s">
        <v>485</v>
      </c>
      <c r="AD308" s="53" t="s">
        <v>485</v>
      </c>
      <c r="AE308" s="58">
        <f>'[1]3 previsionale pdc'!K585/1000</f>
        <v>67.010999999999996</v>
      </c>
      <c r="AF308" s="29" t="s">
        <v>7</v>
      </c>
    </row>
    <row r="309" spans="2:32" s="13" customFormat="1">
      <c r="B309" s="29"/>
      <c r="C309" s="57" t="s">
        <v>487</v>
      </c>
      <c r="D309" s="56"/>
      <c r="E309" s="56"/>
      <c r="F309" s="56"/>
      <c r="G309" s="56"/>
      <c r="H309" s="56"/>
      <c r="I309" s="55" t="s">
        <v>486</v>
      </c>
      <c r="J309" s="54" t="s">
        <v>485</v>
      </c>
      <c r="K309" s="54" t="s">
        <v>485</v>
      </c>
      <c r="L309" s="54" t="s">
        <v>485</v>
      </c>
      <c r="M309" s="54" t="s">
        <v>485</v>
      </c>
      <c r="N309" s="54" t="s">
        <v>485</v>
      </c>
      <c r="O309" s="54" t="s">
        <v>485</v>
      </c>
      <c r="P309" s="54" t="s">
        <v>485</v>
      </c>
      <c r="Q309" s="54" t="s">
        <v>485</v>
      </c>
      <c r="R309" s="54" t="s">
        <v>485</v>
      </c>
      <c r="S309" s="54"/>
      <c r="T309" s="54"/>
      <c r="U309" s="54"/>
      <c r="V309" s="54"/>
      <c r="W309" s="54" t="s">
        <v>485</v>
      </c>
      <c r="X309" s="54" t="s">
        <v>485</v>
      </c>
      <c r="Y309" s="54" t="s">
        <v>485</v>
      </c>
      <c r="Z309" s="54" t="s">
        <v>485</v>
      </c>
      <c r="AA309" s="54" t="s">
        <v>485</v>
      </c>
      <c r="AB309" s="54" t="s">
        <v>485</v>
      </c>
      <c r="AC309" s="54" t="s">
        <v>485</v>
      </c>
      <c r="AD309" s="53" t="s">
        <v>485</v>
      </c>
      <c r="AE309" s="58">
        <f>('[1]3 previsionale pdc'!K586+'[1]3 previsionale pdc'!K587)/1000</f>
        <v>0</v>
      </c>
      <c r="AF309" s="29" t="s">
        <v>7</v>
      </c>
    </row>
    <row r="310" spans="2:32" s="13" customFormat="1">
      <c r="B310" s="29"/>
      <c r="C310" s="57" t="s">
        <v>484</v>
      </c>
      <c r="D310" s="56"/>
      <c r="E310" s="56"/>
      <c r="F310" s="56"/>
      <c r="G310" s="56"/>
      <c r="H310" s="56"/>
      <c r="I310" s="55" t="s">
        <v>483</v>
      </c>
      <c r="J310" s="54" t="s">
        <v>482</v>
      </c>
      <c r="K310" s="54" t="s">
        <v>482</v>
      </c>
      <c r="L310" s="54" t="s">
        <v>482</v>
      </c>
      <c r="M310" s="54" t="s">
        <v>482</v>
      </c>
      <c r="N310" s="54" t="s">
        <v>482</v>
      </c>
      <c r="O310" s="54" t="s">
        <v>482</v>
      </c>
      <c r="P310" s="54" t="s">
        <v>482</v>
      </c>
      <c r="Q310" s="54" t="s">
        <v>482</v>
      </c>
      <c r="R310" s="54" t="s">
        <v>482</v>
      </c>
      <c r="S310" s="54"/>
      <c r="T310" s="54"/>
      <c r="U310" s="54"/>
      <c r="V310" s="54"/>
      <c r="W310" s="54" t="s">
        <v>482</v>
      </c>
      <c r="X310" s="54" t="s">
        <v>482</v>
      </c>
      <c r="Y310" s="54" t="s">
        <v>482</v>
      </c>
      <c r="Z310" s="54" t="s">
        <v>482</v>
      </c>
      <c r="AA310" s="54" t="s">
        <v>482</v>
      </c>
      <c r="AB310" s="54" t="s">
        <v>482</v>
      </c>
      <c r="AC310" s="54" t="s">
        <v>482</v>
      </c>
      <c r="AD310" s="53" t="s">
        <v>482</v>
      </c>
      <c r="AE310" s="58">
        <f>('[1]3 previsionale pdc'!K588+'[1]3 previsionale pdc'!K589+'[1]3 previsionale pdc'!K590)/1000</f>
        <v>0</v>
      </c>
      <c r="AF310" s="29" t="s">
        <v>7</v>
      </c>
    </row>
    <row r="311" spans="2:32" s="13" customFormat="1">
      <c r="B311" s="29"/>
      <c r="C311" s="57" t="s">
        <v>481</v>
      </c>
      <c r="D311" s="56"/>
      <c r="E311" s="56"/>
      <c r="F311" s="56"/>
      <c r="G311" s="56"/>
      <c r="H311" s="56"/>
      <c r="I311" s="55" t="s">
        <v>480</v>
      </c>
      <c r="J311" s="54" t="s">
        <v>479</v>
      </c>
      <c r="K311" s="54" t="s">
        <v>479</v>
      </c>
      <c r="L311" s="54" t="s">
        <v>479</v>
      </c>
      <c r="M311" s="54" t="s">
        <v>479</v>
      </c>
      <c r="N311" s="54" t="s">
        <v>479</v>
      </c>
      <c r="O311" s="54" t="s">
        <v>479</v>
      </c>
      <c r="P311" s="54" t="s">
        <v>479</v>
      </c>
      <c r="Q311" s="54" t="s">
        <v>479</v>
      </c>
      <c r="R311" s="54" t="s">
        <v>479</v>
      </c>
      <c r="S311" s="54"/>
      <c r="T311" s="54"/>
      <c r="U311" s="54"/>
      <c r="V311" s="54"/>
      <c r="W311" s="54" t="s">
        <v>479</v>
      </c>
      <c r="X311" s="54" t="s">
        <v>479</v>
      </c>
      <c r="Y311" s="54" t="s">
        <v>479</v>
      </c>
      <c r="Z311" s="54" t="s">
        <v>479</v>
      </c>
      <c r="AA311" s="54" t="s">
        <v>479</v>
      </c>
      <c r="AB311" s="54" t="s">
        <v>479</v>
      </c>
      <c r="AC311" s="54" t="s">
        <v>479</v>
      </c>
      <c r="AD311" s="53" t="s">
        <v>479</v>
      </c>
      <c r="AE311" s="58">
        <f>'[1]3 previsionale pdc'!K593/1000</f>
        <v>41</v>
      </c>
      <c r="AF311" s="29" t="s">
        <v>7</v>
      </c>
    </row>
    <row r="312" spans="2:32" s="13" customFormat="1">
      <c r="B312" s="29"/>
      <c r="C312" s="51" t="s">
        <v>478</v>
      </c>
      <c r="D312" s="50"/>
      <c r="E312" s="50"/>
      <c r="F312" s="50"/>
      <c r="G312" s="50"/>
      <c r="H312" s="50"/>
      <c r="I312" s="49" t="s">
        <v>477</v>
      </c>
      <c r="J312" s="48" t="s">
        <v>477</v>
      </c>
      <c r="K312" s="48" t="s">
        <v>477</v>
      </c>
      <c r="L312" s="48" t="s">
        <v>477</v>
      </c>
      <c r="M312" s="48" t="s">
        <v>477</v>
      </c>
      <c r="N312" s="48" t="s">
        <v>477</v>
      </c>
      <c r="O312" s="48" t="s">
        <v>477</v>
      </c>
      <c r="P312" s="48" t="s">
        <v>477</v>
      </c>
      <c r="Q312" s="48" t="s">
        <v>477</v>
      </c>
      <c r="R312" s="48" t="s">
        <v>477</v>
      </c>
      <c r="S312" s="48"/>
      <c r="T312" s="48"/>
      <c r="U312" s="48"/>
      <c r="V312" s="48"/>
      <c r="W312" s="48" t="s">
        <v>477</v>
      </c>
      <c r="X312" s="48" t="s">
        <v>477</v>
      </c>
      <c r="Y312" s="48" t="s">
        <v>477</v>
      </c>
      <c r="Z312" s="48" t="s">
        <v>477</v>
      </c>
      <c r="AA312" s="48" t="s">
        <v>477</v>
      </c>
      <c r="AB312" s="48" t="s">
        <v>477</v>
      </c>
      <c r="AC312" s="48" t="s">
        <v>477</v>
      </c>
      <c r="AD312" s="47" t="s">
        <v>477</v>
      </c>
      <c r="AE312" s="58">
        <f>SUM(AE313:AE315)</f>
        <v>199</v>
      </c>
      <c r="AF312" s="29" t="s">
        <v>7</v>
      </c>
    </row>
    <row r="313" spans="2:32" s="13" customFormat="1" ht="30" customHeight="1">
      <c r="B313" s="29" t="s">
        <v>58</v>
      </c>
      <c r="C313" s="57" t="s">
        <v>476</v>
      </c>
      <c r="D313" s="56"/>
      <c r="E313" s="56"/>
      <c r="F313" s="56"/>
      <c r="G313" s="56"/>
      <c r="H313" s="56"/>
      <c r="I313" s="55" t="s">
        <v>475</v>
      </c>
      <c r="J313" s="54" t="s">
        <v>474</v>
      </c>
      <c r="K313" s="54" t="s">
        <v>474</v>
      </c>
      <c r="L313" s="54" t="s">
        <v>474</v>
      </c>
      <c r="M313" s="54" t="s">
        <v>474</v>
      </c>
      <c r="N313" s="54" t="s">
        <v>474</v>
      </c>
      <c r="O313" s="54" t="s">
        <v>474</v>
      </c>
      <c r="P313" s="54" t="s">
        <v>474</v>
      </c>
      <c r="Q313" s="54" t="s">
        <v>474</v>
      </c>
      <c r="R313" s="54" t="s">
        <v>474</v>
      </c>
      <c r="S313" s="54"/>
      <c r="T313" s="54"/>
      <c r="U313" s="54"/>
      <c r="V313" s="54"/>
      <c r="W313" s="54" t="s">
        <v>474</v>
      </c>
      <c r="X313" s="54" t="s">
        <v>474</v>
      </c>
      <c r="Y313" s="54" t="s">
        <v>474</v>
      </c>
      <c r="Z313" s="54" t="s">
        <v>474</v>
      </c>
      <c r="AA313" s="54" t="s">
        <v>474</v>
      </c>
      <c r="AB313" s="54" t="s">
        <v>474</v>
      </c>
      <c r="AC313" s="54" t="s">
        <v>474</v>
      </c>
      <c r="AD313" s="53" t="s">
        <v>474</v>
      </c>
      <c r="AE313" s="52">
        <f>'[1]3 previsionale pdc'!K598/1000</f>
        <v>118</v>
      </c>
      <c r="AF313" s="29" t="s">
        <v>7</v>
      </c>
    </row>
    <row r="314" spans="2:32" s="13" customFormat="1" ht="30" customHeight="1">
      <c r="B314" s="29"/>
      <c r="C314" s="57" t="s">
        <v>473</v>
      </c>
      <c r="D314" s="56"/>
      <c r="E314" s="56"/>
      <c r="F314" s="56"/>
      <c r="G314" s="56"/>
      <c r="H314" s="56"/>
      <c r="I314" s="55" t="s">
        <v>472</v>
      </c>
      <c r="J314" s="54" t="s">
        <v>471</v>
      </c>
      <c r="K314" s="54" t="s">
        <v>471</v>
      </c>
      <c r="L314" s="54" t="s">
        <v>471</v>
      </c>
      <c r="M314" s="54" t="s">
        <v>471</v>
      </c>
      <c r="N314" s="54" t="s">
        <v>471</v>
      </c>
      <c r="O314" s="54" t="s">
        <v>471</v>
      </c>
      <c r="P314" s="54" t="s">
        <v>471</v>
      </c>
      <c r="Q314" s="54" t="s">
        <v>471</v>
      </c>
      <c r="R314" s="54" t="s">
        <v>471</v>
      </c>
      <c r="S314" s="54"/>
      <c r="T314" s="54"/>
      <c r="U314" s="54"/>
      <c r="V314" s="54"/>
      <c r="W314" s="54" t="s">
        <v>471</v>
      </c>
      <c r="X314" s="54" t="s">
        <v>471</v>
      </c>
      <c r="Y314" s="54" t="s">
        <v>471</v>
      </c>
      <c r="Z314" s="54" t="s">
        <v>471</v>
      </c>
      <c r="AA314" s="54" t="s">
        <v>471</v>
      </c>
      <c r="AB314" s="54" t="s">
        <v>471</v>
      </c>
      <c r="AC314" s="54" t="s">
        <v>471</v>
      </c>
      <c r="AD314" s="53" t="s">
        <v>471</v>
      </c>
      <c r="AE314" s="52">
        <f>'[1]3 previsionale pdc'!K599/1000</f>
        <v>37</v>
      </c>
      <c r="AF314" s="29" t="s">
        <v>7</v>
      </c>
    </row>
    <row r="315" spans="2:32" s="13" customFormat="1" ht="27.75" customHeight="1">
      <c r="B315" s="29" t="s">
        <v>470</v>
      </c>
      <c r="C315" s="57" t="s">
        <v>469</v>
      </c>
      <c r="D315" s="56"/>
      <c r="E315" s="56"/>
      <c r="F315" s="56"/>
      <c r="G315" s="56"/>
      <c r="H315" s="56"/>
      <c r="I315" s="55" t="s">
        <v>468</v>
      </c>
      <c r="J315" s="54" t="s">
        <v>467</v>
      </c>
      <c r="K315" s="54" t="s">
        <v>467</v>
      </c>
      <c r="L315" s="54" t="s">
        <v>467</v>
      </c>
      <c r="M315" s="54" t="s">
        <v>467</v>
      </c>
      <c r="N315" s="54" t="s">
        <v>467</v>
      </c>
      <c r="O315" s="54" t="s">
        <v>467</v>
      </c>
      <c r="P315" s="54" t="s">
        <v>467</v>
      </c>
      <c r="Q315" s="54" t="s">
        <v>467</v>
      </c>
      <c r="R315" s="54" t="s">
        <v>467</v>
      </c>
      <c r="S315" s="54"/>
      <c r="T315" s="54"/>
      <c r="U315" s="54"/>
      <c r="V315" s="54"/>
      <c r="W315" s="54" t="s">
        <v>467</v>
      </c>
      <c r="X315" s="54" t="s">
        <v>467</v>
      </c>
      <c r="Y315" s="54" t="s">
        <v>467</v>
      </c>
      <c r="Z315" s="54" t="s">
        <v>467</v>
      </c>
      <c r="AA315" s="54" t="s">
        <v>467</v>
      </c>
      <c r="AB315" s="54" t="s">
        <v>467</v>
      </c>
      <c r="AC315" s="54" t="s">
        <v>467</v>
      </c>
      <c r="AD315" s="53" t="s">
        <v>467</v>
      </c>
      <c r="AE315" s="52">
        <f>'[1]3 previsionale pdc'!K600/1000</f>
        <v>44</v>
      </c>
      <c r="AF315" s="29" t="s">
        <v>7</v>
      </c>
    </row>
    <row r="316" spans="2:32" s="13" customFormat="1">
      <c r="B316" s="29"/>
      <c r="C316" s="40" t="s">
        <v>466</v>
      </c>
      <c r="D316" s="39"/>
      <c r="E316" s="39"/>
      <c r="F316" s="39"/>
      <c r="G316" s="39"/>
      <c r="H316" s="39"/>
      <c r="I316" s="38" t="s">
        <v>465</v>
      </c>
      <c r="J316" s="37" t="s">
        <v>465</v>
      </c>
      <c r="K316" s="37" t="s">
        <v>465</v>
      </c>
      <c r="L316" s="37" t="s">
        <v>465</v>
      </c>
      <c r="M316" s="37" t="s">
        <v>465</v>
      </c>
      <c r="N316" s="37" t="s">
        <v>465</v>
      </c>
      <c r="O316" s="37" t="s">
        <v>465</v>
      </c>
      <c r="P316" s="37" t="s">
        <v>465</v>
      </c>
      <c r="Q316" s="37" t="s">
        <v>465</v>
      </c>
      <c r="R316" s="37" t="s">
        <v>465</v>
      </c>
      <c r="S316" s="37"/>
      <c r="T316" s="37"/>
      <c r="U316" s="37"/>
      <c r="V316" s="37"/>
      <c r="W316" s="37" t="s">
        <v>465</v>
      </c>
      <c r="X316" s="37" t="s">
        <v>465</v>
      </c>
      <c r="Y316" s="37" t="s">
        <v>465</v>
      </c>
      <c r="Z316" s="37" t="s">
        <v>465</v>
      </c>
      <c r="AA316" s="37" t="s">
        <v>465</v>
      </c>
      <c r="AB316" s="37" t="s">
        <v>465</v>
      </c>
      <c r="AC316" s="37" t="s">
        <v>465</v>
      </c>
      <c r="AD316" s="36" t="s">
        <v>465</v>
      </c>
      <c r="AE316" s="46">
        <f>SUM(AE317:AE318)</f>
        <v>51.804000000000002</v>
      </c>
      <c r="AF316" s="29" t="s">
        <v>7</v>
      </c>
    </row>
    <row r="317" spans="2:32" s="13" customFormat="1">
      <c r="B317" s="29"/>
      <c r="C317" s="51" t="s">
        <v>464</v>
      </c>
      <c r="D317" s="50"/>
      <c r="E317" s="50"/>
      <c r="F317" s="50"/>
      <c r="G317" s="50"/>
      <c r="H317" s="50"/>
      <c r="I317" s="49" t="s">
        <v>463</v>
      </c>
      <c r="J317" s="48" t="s">
        <v>463</v>
      </c>
      <c r="K317" s="48" t="s">
        <v>463</v>
      </c>
      <c r="L317" s="48" t="s">
        <v>463</v>
      </c>
      <c r="M317" s="48" t="s">
        <v>463</v>
      </c>
      <c r="N317" s="48" t="s">
        <v>463</v>
      </c>
      <c r="O317" s="48" t="s">
        <v>463</v>
      </c>
      <c r="P317" s="48" t="s">
        <v>463</v>
      </c>
      <c r="Q317" s="48" t="s">
        <v>463</v>
      </c>
      <c r="R317" s="48" t="s">
        <v>463</v>
      </c>
      <c r="S317" s="48"/>
      <c r="T317" s="48"/>
      <c r="U317" s="48"/>
      <c r="V317" s="48"/>
      <c r="W317" s="48" t="s">
        <v>463</v>
      </c>
      <c r="X317" s="48" t="s">
        <v>463</v>
      </c>
      <c r="Y317" s="48" t="s">
        <v>463</v>
      </c>
      <c r="Z317" s="48" t="s">
        <v>463</v>
      </c>
      <c r="AA317" s="48" t="s">
        <v>463</v>
      </c>
      <c r="AB317" s="48" t="s">
        <v>463</v>
      </c>
      <c r="AC317" s="48" t="s">
        <v>463</v>
      </c>
      <c r="AD317" s="47" t="s">
        <v>463</v>
      </c>
      <c r="AE317" s="58">
        <f>'[1]3 previsionale pdc'!K602/1000</f>
        <v>15</v>
      </c>
      <c r="AF317" s="29" t="s">
        <v>7</v>
      </c>
    </row>
    <row r="318" spans="2:32" s="13" customFormat="1">
      <c r="B318" s="29"/>
      <c r="C318" s="51" t="s">
        <v>462</v>
      </c>
      <c r="D318" s="50"/>
      <c r="E318" s="50"/>
      <c r="F318" s="50"/>
      <c r="G318" s="50"/>
      <c r="H318" s="50"/>
      <c r="I318" s="49" t="s">
        <v>461</v>
      </c>
      <c r="J318" s="48" t="s">
        <v>461</v>
      </c>
      <c r="K318" s="48" t="s">
        <v>461</v>
      </c>
      <c r="L318" s="48" t="s">
        <v>461</v>
      </c>
      <c r="M318" s="48" t="s">
        <v>461</v>
      </c>
      <c r="N318" s="48" t="s">
        <v>461</v>
      </c>
      <c r="O318" s="48" t="s">
        <v>461</v>
      </c>
      <c r="P318" s="48" t="s">
        <v>461</v>
      </c>
      <c r="Q318" s="48" t="s">
        <v>461</v>
      </c>
      <c r="R318" s="48" t="s">
        <v>461</v>
      </c>
      <c r="S318" s="48"/>
      <c r="T318" s="48"/>
      <c r="U318" s="48"/>
      <c r="V318" s="48"/>
      <c r="W318" s="48" t="s">
        <v>461</v>
      </c>
      <c r="X318" s="48" t="s">
        <v>461</v>
      </c>
      <c r="Y318" s="48" t="s">
        <v>461</v>
      </c>
      <c r="Z318" s="48" t="s">
        <v>461</v>
      </c>
      <c r="AA318" s="48" t="s">
        <v>461</v>
      </c>
      <c r="AB318" s="48" t="s">
        <v>461</v>
      </c>
      <c r="AC318" s="48" t="s">
        <v>461</v>
      </c>
      <c r="AD318" s="47" t="s">
        <v>461</v>
      </c>
      <c r="AE318" s="58">
        <f>('[1]3 previsionale pdc'!K603+'[1]3 previsionale pdc'!K604)/1000</f>
        <v>36.804000000000002</v>
      </c>
      <c r="AF318" s="29" t="s">
        <v>7</v>
      </c>
    </row>
    <row r="319" spans="2:32" s="13" customFormat="1">
      <c r="B319" s="29"/>
      <c r="C319" s="35" t="s">
        <v>460</v>
      </c>
      <c r="D319" s="34"/>
      <c r="E319" s="34"/>
      <c r="F319" s="34"/>
      <c r="G319" s="34"/>
      <c r="H319" s="34"/>
      <c r="I319" s="33" t="s">
        <v>459</v>
      </c>
      <c r="J319" s="32" t="s">
        <v>459</v>
      </c>
      <c r="K319" s="32" t="s">
        <v>459</v>
      </c>
      <c r="L319" s="32" t="s">
        <v>459</v>
      </c>
      <c r="M319" s="32" t="s">
        <v>459</v>
      </c>
      <c r="N319" s="32" t="s">
        <v>459</v>
      </c>
      <c r="O319" s="32" t="s">
        <v>459</v>
      </c>
      <c r="P319" s="32" t="s">
        <v>459</v>
      </c>
      <c r="Q319" s="32" t="s">
        <v>459</v>
      </c>
      <c r="R319" s="32" t="s">
        <v>459</v>
      </c>
      <c r="S319" s="32"/>
      <c r="T319" s="32"/>
      <c r="U319" s="32"/>
      <c r="V319" s="32"/>
      <c r="W319" s="32" t="s">
        <v>459</v>
      </c>
      <c r="X319" s="32" t="s">
        <v>459</v>
      </c>
      <c r="Y319" s="32" t="s">
        <v>459</v>
      </c>
      <c r="Z319" s="32" t="s">
        <v>459</v>
      </c>
      <c r="AA319" s="32" t="s">
        <v>459</v>
      </c>
      <c r="AB319" s="32" t="s">
        <v>459</v>
      </c>
      <c r="AC319" s="32" t="s">
        <v>459</v>
      </c>
      <c r="AD319" s="31" t="s">
        <v>459</v>
      </c>
      <c r="AE319" s="41">
        <f>SUM(AE320:AE326)</f>
        <v>7247.4189999999999</v>
      </c>
      <c r="AF319" s="29" t="s">
        <v>7</v>
      </c>
    </row>
    <row r="320" spans="2:32" s="13" customFormat="1">
      <c r="B320" s="29"/>
      <c r="C320" s="40" t="s">
        <v>458</v>
      </c>
      <c r="D320" s="39"/>
      <c r="E320" s="39"/>
      <c r="F320" s="39"/>
      <c r="G320" s="39"/>
      <c r="H320" s="39"/>
      <c r="I320" s="38" t="s">
        <v>457</v>
      </c>
      <c r="J320" s="37" t="s">
        <v>456</v>
      </c>
      <c r="K320" s="37" t="s">
        <v>456</v>
      </c>
      <c r="L320" s="37" t="s">
        <v>456</v>
      </c>
      <c r="M320" s="37" t="s">
        <v>456</v>
      </c>
      <c r="N320" s="37" t="s">
        <v>456</v>
      </c>
      <c r="O320" s="37" t="s">
        <v>456</v>
      </c>
      <c r="P320" s="37" t="s">
        <v>456</v>
      </c>
      <c r="Q320" s="37" t="s">
        <v>456</v>
      </c>
      <c r="R320" s="37" t="s">
        <v>456</v>
      </c>
      <c r="S320" s="37"/>
      <c r="T320" s="37"/>
      <c r="U320" s="37"/>
      <c r="V320" s="37"/>
      <c r="W320" s="37" t="s">
        <v>456</v>
      </c>
      <c r="X320" s="37" t="s">
        <v>456</v>
      </c>
      <c r="Y320" s="37" t="s">
        <v>456</v>
      </c>
      <c r="Z320" s="37" t="s">
        <v>456</v>
      </c>
      <c r="AA320" s="37" t="s">
        <v>456</v>
      </c>
      <c r="AB320" s="37" t="s">
        <v>456</v>
      </c>
      <c r="AC320" s="37" t="s">
        <v>456</v>
      </c>
      <c r="AD320" s="36" t="s">
        <v>456</v>
      </c>
      <c r="AE320" s="22">
        <f>'[1]3 previsionale pdc'!K607/1000</f>
        <v>5154</v>
      </c>
      <c r="AF320" s="29" t="s">
        <v>7</v>
      </c>
    </row>
    <row r="321" spans="2:32" s="13" customFormat="1">
      <c r="B321" s="42"/>
      <c r="C321" s="40" t="s">
        <v>455</v>
      </c>
      <c r="D321" s="39"/>
      <c r="E321" s="39"/>
      <c r="F321" s="39"/>
      <c r="G321" s="39"/>
      <c r="H321" s="39"/>
      <c r="I321" s="38" t="s">
        <v>454</v>
      </c>
      <c r="J321" s="37" t="s">
        <v>451</v>
      </c>
      <c r="K321" s="37" t="s">
        <v>451</v>
      </c>
      <c r="L321" s="37" t="s">
        <v>451</v>
      </c>
      <c r="M321" s="37" t="s">
        <v>451</v>
      </c>
      <c r="N321" s="37" t="s">
        <v>451</v>
      </c>
      <c r="O321" s="37" t="s">
        <v>451</v>
      </c>
      <c r="P321" s="37" t="s">
        <v>451</v>
      </c>
      <c r="Q321" s="37" t="s">
        <v>451</v>
      </c>
      <c r="R321" s="37" t="s">
        <v>451</v>
      </c>
      <c r="S321" s="37"/>
      <c r="T321" s="37"/>
      <c r="U321" s="37"/>
      <c r="V321" s="37"/>
      <c r="W321" s="37" t="s">
        <v>451</v>
      </c>
      <c r="X321" s="37" t="s">
        <v>451</v>
      </c>
      <c r="Y321" s="37" t="s">
        <v>451</v>
      </c>
      <c r="Z321" s="37" t="s">
        <v>451</v>
      </c>
      <c r="AA321" s="37" t="s">
        <v>451</v>
      </c>
      <c r="AB321" s="37" t="s">
        <v>451</v>
      </c>
      <c r="AC321" s="37" t="s">
        <v>451</v>
      </c>
      <c r="AD321" s="36" t="s">
        <v>451</v>
      </c>
      <c r="AE321" s="22">
        <f>'[1]3 previsionale pdc'!K622/1000</f>
        <v>71</v>
      </c>
      <c r="AF321" s="29" t="s">
        <v>7</v>
      </c>
    </row>
    <row r="322" spans="2:32" s="13" customFormat="1">
      <c r="B322" s="42"/>
      <c r="C322" s="40" t="s">
        <v>453</v>
      </c>
      <c r="D322" s="39"/>
      <c r="E322" s="39"/>
      <c r="F322" s="39"/>
      <c r="G322" s="39"/>
      <c r="H322" s="39"/>
      <c r="I322" s="38" t="s">
        <v>452</v>
      </c>
      <c r="J322" s="37" t="s">
        <v>451</v>
      </c>
      <c r="K322" s="37" t="s">
        <v>451</v>
      </c>
      <c r="L322" s="37" t="s">
        <v>451</v>
      </c>
      <c r="M322" s="37" t="s">
        <v>451</v>
      </c>
      <c r="N322" s="37" t="s">
        <v>451</v>
      </c>
      <c r="O322" s="37" t="s">
        <v>451</v>
      </c>
      <c r="P322" s="37" t="s">
        <v>451</v>
      </c>
      <c r="Q322" s="37" t="s">
        <v>451</v>
      </c>
      <c r="R322" s="37" t="s">
        <v>451</v>
      </c>
      <c r="S322" s="37"/>
      <c r="T322" s="37"/>
      <c r="U322" s="37"/>
      <c r="V322" s="37"/>
      <c r="W322" s="37" t="s">
        <v>451</v>
      </c>
      <c r="X322" s="37" t="s">
        <v>451</v>
      </c>
      <c r="Y322" s="37" t="s">
        <v>451</v>
      </c>
      <c r="Z322" s="37" t="s">
        <v>451</v>
      </c>
      <c r="AA322" s="37" t="s">
        <v>451</v>
      </c>
      <c r="AB322" s="37" t="s">
        <v>451</v>
      </c>
      <c r="AC322" s="37" t="s">
        <v>451</v>
      </c>
      <c r="AD322" s="36" t="s">
        <v>451</v>
      </c>
      <c r="AE322" s="22">
        <f>'[1]3 previsionale pdc'!K615/1000</f>
        <v>1977</v>
      </c>
      <c r="AF322" s="29" t="s">
        <v>7</v>
      </c>
    </row>
    <row r="323" spans="2:32" s="13" customFormat="1">
      <c r="B323" s="42"/>
      <c r="C323" s="40" t="s">
        <v>450</v>
      </c>
      <c r="D323" s="39"/>
      <c r="E323" s="39"/>
      <c r="F323" s="39"/>
      <c r="G323" s="39"/>
      <c r="H323" s="39"/>
      <c r="I323" s="38" t="s">
        <v>449</v>
      </c>
      <c r="J323" s="37" t="s">
        <v>448</v>
      </c>
      <c r="K323" s="37" t="s">
        <v>448</v>
      </c>
      <c r="L323" s="37" t="s">
        <v>448</v>
      </c>
      <c r="M323" s="37" t="s">
        <v>448</v>
      </c>
      <c r="N323" s="37" t="s">
        <v>448</v>
      </c>
      <c r="O323" s="37" t="s">
        <v>448</v>
      </c>
      <c r="P323" s="37" t="s">
        <v>448</v>
      </c>
      <c r="Q323" s="37" t="s">
        <v>448</v>
      </c>
      <c r="R323" s="37" t="s">
        <v>448</v>
      </c>
      <c r="S323" s="37"/>
      <c r="T323" s="37"/>
      <c r="U323" s="37"/>
      <c r="V323" s="37"/>
      <c r="W323" s="37" t="s">
        <v>448</v>
      </c>
      <c r="X323" s="37" t="s">
        <v>448</v>
      </c>
      <c r="Y323" s="37" t="s">
        <v>448</v>
      </c>
      <c r="Z323" s="37" t="s">
        <v>448</v>
      </c>
      <c r="AA323" s="37" t="s">
        <v>448</v>
      </c>
      <c r="AB323" s="37" t="s">
        <v>448</v>
      </c>
      <c r="AC323" s="37" t="s">
        <v>448</v>
      </c>
      <c r="AD323" s="36" t="s">
        <v>448</v>
      </c>
      <c r="AE323" s="22">
        <f>'[1]3 previsionale pdc'!K611/1000</f>
        <v>24</v>
      </c>
      <c r="AF323" s="29" t="s">
        <v>7</v>
      </c>
    </row>
    <row r="324" spans="2:32" s="13" customFormat="1">
      <c r="B324" s="42"/>
      <c r="C324" s="40" t="s">
        <v>447</v>
      </c>
      <c r="D324" s="39"/>
      <c r="E324" s="39"/>
      <c r="F324" s="39"/>
      <c r="G324" s="39"/>
      <c r="H324" s="39"/>
      <c r="I324" s="38" t="s">
        <v>446</v>
      </c>
      <c r="J324" s="37" t="s">
        <v>445</v>
      </c>
      <c r="K324" s="37" t="s">
        <v>445</v>
      </c>
      <c r="L324" s="37" t="s">
        <v>445</v>
      </c>
      <c r="M324" s="37" t="s">
        <v>445</v>
      </c>
      <c r="N324" s="37" t="s">
        <v>445</v>
      </c>
      <c r="O324" s="37" t="s">
        <v>445</v>
      </c>
      <c r="P324" s="37" t="s">
        <v>445</v>
      </c>
      <c r="Q324" s="37" t="s">
        <v>445</v>
      </c>
      <c r="R324" s="37" t="s">
        <v>445</v>
      </c>
      <c r="S324" s="37"/>
      <c r="T324" s="37"/>
      <c r="U324" s="37"/>
      <c r="V324" s="37"/>
      <c r="W324" s="37" t="s">
        <v>445</v>
      </c>
      <c r="X324" s="37" t="s">
        <v>445</v>
      </c>
      <c r="Y324" s="37" t="s">
        <v>445</v>
      </c>
      <c r="Z324" s="37" t="s">
        <v>445</v>
      </c>
      <c r="AA324" s="37" t="s">
        <v>445</v>
      </c>
      <c r="AB324" s="37" t="s">
        <v>445</v>
      </c>
      <c r="AC324" s="37" t="s">
        <v>445</v>
      </c>
      <c r="AD324" s="36" t="s">
        <v>445</v>
      </c>
      <c r="AE324" s="22">
        <f>'[1]3 previsionale pdc'!K619/1000</f>
        <v>20</v>
      </c>
      <c r="AF324" s="29" t="s">
        <v>7</v>
      </c>
    </row>
    <row r="325" spans="2:32" s="13" customFormat="1">
      <c r="B325" s="42"/>
      <c r="C325" s="40" t="s">
        <v>444</v>
      </c>
      <c r="D325" s="39"/>
      <c r="E325" s="39"/>
      <c r="F325" s="39"/>
      <c r="G325" s="39"/>
      <c r="H325" s="39"/>
      <c r="I325" s="38" t="s">
        <v>443</v>
      </c>
      <c r="J325" s="37" t="s">
        <v>442</v>
      </c>
      <c r="K325" s="37" t="s">
        <v>442</v>
      </c>
      <c r="L325" s="37" t="s">
        <v>442</v>
      </c>
      <c r="M325" s="37" t="s">
        <v>442</v>
      </c>
      <c r="N325" s="37" t="s">
        <v>442</v>
      </c>
      <c r="O325" s="37" t="s">
        <v>442</v>
      </c>
      <c r="P325" s="37" t="s">
        <v>442</v>
      </c>
      <c r="Q325" s="37" t="s">
        <v>442</v>
      </c>
      <c r="R325" s="37" t="s">
        <v>442</v>
      </c>
      <c r="S325" s="37"/>
      <c r="T325" s="37"/>
      <c r="U325" s="37"/>
      <c r="V325" s="37"/>
      <c r="W325" s="37" t="s">
        <v>442</v>
      </c>
      <c r="X325" s="37" t="s">
        <v>442</v>
      </c>
      <c r="Y325" s="37" t="s">
        <v>442</v>
      </c>
      <c r="Z325" s="37" t="s">
        <v>442</v>
      </c>
      <c r="AA325" s="37" t="s">
        <v>442</v>
      </c>
      <c r="AB325" s="37" t="s">
        <v>442</v>
      </c>
      <c r="AC325" s="37" t="s">
        <v>442</v>
      </c>
      <c r="AD325" s="36" t="s">
        <v>442</v>
      </c>
      <c r="AE325" s="22">
        <f>('[1]3 previsionale pdc'!K612+'[1]3 previsionale pdc'!K613+'[1]3 previsionale pdc'!K623)/1000</f>
        <v>1.419</v>
      </c>
      <c r="AF325" s="29" t="s">
        <v>7</v>
      </c>
    </row>
    <row r="326" spans="2:32" s="13" customFormat="1">
      <c r="B326" s="65" t="s">
        <v>58</v>
      </c>
      <c r="C326" s="40" t="s">
        <v>441</v>
      </c>
      <c r="D326" s="39"/>
      <c r="E326" s="39"/>
      <c r="F326" s="39"/>
      <c r="G326" s="39"/>
      <c r="H326" s="39"/>
      <c r="I326" s="38" t="s">
        <v>440</v>
      </c>
      <c r="J326" s="37" t="s">
        <v>439</v>
      </c>
      <c r="K326" s="37" t="s">
        <v>439</v>
      </c>
      <c r="L326" s="37" t="s">
        <v>439</v>
      </c>
      <c r="M326" s="37" t="s">
        <v>439</v>
      </c>
      <c r="N326" s="37" t="s">
        <v>439</v>
      </c>
      <c r="O326" s="37" t="s">
        <v>439</v>
      </c>
      <c r="P326" s="37" t="s">
        <v>439</v>
      </c>
      <c r="Q326" s="37" t="s">
        <v>439</v>
      </c>
      <c r="R326" s="37" t="s">
        <v>439</v>
      </c>
      <c r="S326" s="37"/>
      <c r="T326" s="37"/>
      <c r="U326" s="37"/>
      <c r="V326" s="37"/>
      <c r="W326" s="37" t="s">
        <v>439</v>
      </c>
      <c r="X326" s="37" t="s">
        <v>439</v>
      </c>
      <c r="Y326" s="37" t="s">
        <v>439</v>
      </c>
      <c r="Z326" s="37" t="s">
        <v>439</v>
      </c>
      <c r="AA326" s="37" t="s">
        <v>439</v>
      </c>
      <c r="AB326" s="37" t="s">
        <v>439</v>
      </c>
      <c r="AC326" s="37" t="s">
        <v>439</v>
      </c>
      <c r="AD326" s="36" t="s">
        <v>439</v>
      </c>
      <c r="AE326" s="22">
        <f>'[1]3 previsionale pdc'!K624/1000</f>
        <v>0</v>
      </c>
      <c r="AF326" s="29" t="s">
        <v>7</v>
      </c>
    </row>
    <row r="327" spans="2:32" s="13" customFormat="1">
      <c r="B327" s="29"/>
      <c r="C327" s="35" t="s">
        <v>438</v>
      </c>
      <c r="D327" s="34"/>
      <c r="E327" s="34"/>
      <c r="F327" s="34"/>
      <c r="G327" s="34"/>
      <c r="H327" s="34"/>
      <c r="I327" s="33" t="s">
        <v>437</v>
      </c>
      <c r="J327" s="32" t="s">
        <v>437</v>
      </c>
      <c r="K327" s="32" t="s">
        <v>437</v>
      </c>
      <c r="L327" s="32" t="s">
        <v>437</v>
      </c>
      <c r="M327" s="32" t="s">
        <v>437</v>
      </c>
      <c r="N327" s="32" t="s">
        <v>437</v>
      </c>
      <c r="O327" s="32" t="s">
        <v>437</v>
      </c>
      <c r="P327" s="32" t="s">
        <v>437</v>
      </c>
      <c r="Q327" s="32" t="s">
        <v>437</v>
      </c>
      <c r="R327" s="32" t="s">
        <v>437</v>
      </c>
      <c r="S327" s="32"/>
      <c r="T327" s="32"/>
      <c r="U327" s="32"/>
      <c r="V327" s="32"/>
      <c r="W327" s="32" t="s">
        <v>437</v>
      </c>
      <c r="X327" s="32" t="s">
        <v>437</v>
      </c>
      <c r="Y327" s="32" t="s">
        <v>437</v>
      </c>
      <c r="Z327" s="32" t="s">
        <v>437</v>
      </c>
      <c r="AA327" s="32" t="s">
        <v>437</v>
      </c>
      <c r="AB327" s="32" t="s">
        <v>437</v>
      </c>
      <c r="AC327" s="32" t="s">
        <v>437</v>
      </c>
      <c r="AD327" s="31" t="s">
        <v>437</v>
      </c>
      <c r="AE327" s="41">
        <f>AE328+AE329+AE332+AE335</f>
        <v>708.60900000000004</v>
      </c>
      <c r="AF327" s="29" t="s">
        <v>7</v>
      </c>
    </row>
    <row r="328" spans="2:32" s="13" customFormat="1">
      <c r="B328" s="29"/>
      <c r="C328" s="40" t="s">
        <v>436</v>
      </c>
      <c r="D328" s="39"/>
      <c r="E328" s="39"/>
      <c r="F328" s="39"/>
      <c r="G328" s="39"/>
      <c r="H328" s="39"/>
      <c r="I328" s="38" t="s">
        <v>435</v>
      </c>
      <c r="J328" s="37" t="s">
        <v>434</v>
      </c>
      <c r="K328" s="37" t="s">
        <v>434</v>
      </c>
      <c r="L328" s="37" t="s">
        <v>434</v>
      </c>
      <c r="M328" s="37" t="s">
        <v>434</v>
      </c>
      <c r="N328" s="37" t="s">
        <v>434</v>
      </c>
      <c r="O328" s="37" t="s">
        <v>434</v>
      </c>
      <c r="P328" s="37" t="s">
        <v>434</v>
      </c>
      <c r="Q328" s="37" t="s">
        <v>434</v>
      </c>
      <c r="R328" s="37" t="s">
        <v>434</v>
      </c>
      <c r="S328" s="37"/>
      <c r="T328" s="37"/>
      <c r="U328" s="37"/>
      <c r="V328" s="37"/>
      <c r="W328" s="37" t="s">
        <v>434</v>
      </c>
      <c r="X328" s="37" t="s">
        <v>434</v>
      </c>
      <c r="Y328" s="37" t="s">
        <v>434</v>
      </c>
      <c r="Z328" s="37" t="s">
        <v>434</v>
      </c>
      <c r="AA328" s="37" t="s">
        <v>434</v>
      </c>
      <c r="AB328" s="37" t="s">
        <v>434</v>
      </c>
      <c r="AC328" s="37" t="s">
        <v>434</v>
      </c>
      <c r="AD328" s="36" t="s">
        <v>434</v>
      </c>
      <c r="AE328" s="22">
        <f>'[1]3 previsionale pdc'!K631/1000</f>
        <v>0</v>
      </c>
      <c r="AF328" s="29" t="s">
        <v>7</v>
      </c>
    </row>
    <row r="329" spans="2:32" s="13" customFormat="1">
      <c r="B329" s="29"/>
      <c r="C329" s="40" t="s">
        <v>433</v>
      </c>
      <c r="D329" s="39"/>
      <c r="E329" s="39"/>
      <c r="F329" s="39"/>
      <c r="G329" s="39"/>
      <c r="H329" s="39"/>
      <c r="I329" s="38" t="s">
        <v>432</v>
      </c>
      <c r="J329" s="37" t="s">
        <v>431</v>
      </c>
      <c r="K329" s="37" t="s">
        <v>431</v>
      </c>
      <c r="L329" s="37" t="s">
        <v>431</v>
      </c>
      <c r="M329" s="37" t="s">
        <v>431</v>
      </c>
      <c r="N329" s="37" t="s">
        <v>431</v>
      </c>
      <c r="O329" s="37" t="s">
        <v>431</v>
      </c>
      <c r="P329" s="37" t="s">
        <v>431</v>
      </c>
      <c r="Q329" s="37" t="s">
        <v>431</v>
      </c>
      <c r="R329" s="37" t="s">
        <v>431</v>
      </c>
      <c r="S329" s="37"/>
      <c r="T329" s="37"/>
      <c r="U329" s="37"/>
      <c r="V329" s="37"/>
      <c r="W329" s="37" t="s">
        <v>431</v>
      </c>
      <c r="X329" s="37" t="s">
        <v>431</v>
      </c>
      <c r="Y329" s="37" t="s">
        <v>431</v>
      </c>
      <c r="Z329" s="37" t="s">
        <v>431</v>
      </c>
      <c r="AA329" s="37" t="s">
        <v>431</v>
      </c>
      <c r="AB329" s="37" t="s">
        <v>431</v>
      </c>
      <c r="AC329" s="37" t="s">
        <v>431</v>
      </c>
      <c r="AD329" s="36" t="s">
        <v>431</v>
      </c>
      <c r="AE329" s="22">
        <f>SUM(AE330:AE331)</f>
        <v>708.60900000000004</v>
      </c>
      <c r="AF329" s="29" t="s">
        <v>7</v>
      </c>
    </row>
    <row r="330" spans="2:32" s="13" customFormat="1">
      <c r="B330" s="29"/>
      <c r="C330" s="51" t="s">
        <v>430</v>
      </c>
      <c r="D330" s="50"/>
      <c r="E330" s="50"/>
      <c r="F330" s="50"/>
      <c r="G330" s="50"/>
      <c r="H330" s="50"/>
      <c r="I330" s="49" t="s">
        <v>429</v>
      </c>
      <c r="J330" s="48" t="s">
        <v>428</v>
      </c>
      <c r="K330" s="48" t="s">
        <v>428</v>
      </c>
      <c r="L330" s="48" t="s">
        <v>428</v>
      </c>
      <c r="M330" s="48" t="s">
        <v>428</v>
      </c>
      <c r="N330" s="48" t="s">
        <v>428</v>
      </c>
      <c r="O330" s="48" t="s">
        <v>428</v>
      </c>
      <c r="P330" s="48" t="s">
        <v>428</v>
      </c>
      <c r="Q330" s="48" t="s">
        <v>428</v>
      </c>
      <c r="R330" s="48" t="s">
        <v>428</v>
      </c>
      <c r="S330" s="48"/>
      <c r="T330" s="48"/>
      <c r="U330" s="48"/>
      <c r="V330" s="48"/>
      <c r="W330" s="48" t="s">
        <v>428</v>
      </c>
      <c r="X330" s="48" t="s">
        <v>428</v>
      </c>
      <c r="Y330" s="48" t="s">
        <v>428</v>
      </c>
      <c r="Z330" s="48" t="s">
        <v>428</v>
      </c>
      <c r="AA330" s="48" t="s">
        <v>428</v>
      </c>
      <c r="AB330" s="48" t="s">
        <v>428</v>
      </c>
      <c r="AC330" s="48" t="s">
        <v>428</v>
      </c>
      <c r="AD330" s="47" t="s">
        <v>428</v>
      </c>
      <c r="AE330" s="46">
        <f>'[1]3 previsionale pdc'!K637/1000</f>
        <v>633</v>
      </c>
      <c r="AF330" s="29" t="s">
        <v>7</v>
      </c>
    </row>
    <row r="331" spans="2:32" s="13" customFormat="1">
      <c r="B331" s="29"/>
      <c r="C331" s="51" t="s">
        <v>427</v>
      </c>
      <c r="D331" s="50"/>
      <c r="E331" s="50"/>
      <c r="F331" s="50"/>
      <c r="G331" s="50"/>
      <c r="H331" s="50"/>
      <c r="I331" s="49" t="s">
        <v>426</v>
      </c>
      <c r="J331" s="48" t="s">
        <v>425</v>
      </c>
      <c r="K331" s="48" t="s">
        <v>425</v>
      </c>
      <c r="L331" s="48" t="s">
        <v>425</v>
      </c>
      <c r="M331" s="48" t="s">
        <v>425</v>
      </c>
      <c r="N331" s="48" t="s">
        <v>425</v>
      </c>
      <c r="O331" s="48" t="s">
        <v>425</v>
      </c>
      <c r="P331" s="48" t="s">
        <v>425</v>
      </c>
      <c r="Q331" s="48" t="s">
        <v>425</v>
      </c>
      <c r="R331" s="48" t="s">
        <v>425</v>
      </c>
      <c r="S331" s="48"/>
      <c r="T331" s="48"/>
      <c r="U331" s="48"/>
      <c r="V331" s="48"/>
      <c r="W331" s="48" t="s">
        <v>425</v>
      </c>
      <c r="X331" s="48" t="s">
        <v>425</v>
      </c>
      <c r="Y331" s="48" t="s">
        <v>425</v>
      </c>
      <c r="Z331" s="48" t="s">
        <v>425</v>
      </c>
      <c r="AA331" s="48" t="s">
        <v>425</v>
      </c>
      <c r="AB331" s="48" t="s">
        <v>425</v>
      </c>
      <c r="AC331" s="48" t="s">
        <v>425</v>
      </c>
      <c r="AD331" s="47" t="s">
        <v>425</v>
      </c>
      <c r="AE331" s="46">
        <f>'[1]3 previsionale pdc'!K639/1000</f>
        <v>75.608999999999995</v>
      </c>
      <c r="AF331" s="29" t="s">
        <v>7</v>
      </c>
    </row>
    <row r="332" spans="2:32" s="13" customFormat="1">
      <c r="B332" s="29"/>
      <c r="C332" s="40" t="s">
        <v>424</v>
      </c>
      <c r="D332" s="39"/>
      <c r="E332" s="39"/>
      <c r="F332" s="39"/>
      <c r="G332" s="39"/>
      <c r="H332" s="39"/>
      <c r="I332" s="38" t="s">
        <v>423</v>
      </c>
      <c r="J332" s="37" t="s">
        <v>422</v>
      </c>
      <c r="K332" s="37" t="s">
        <v>422</v>
      </c>
      <c r="L332" s="37" t="s">
        <v>422</v>
      </c>
      <c r="M332" s="37" t="s">
        <v>422</v>
      </c>
      <c r="N332" s="37" t="s">
        <v>422</v>
      </c>
      <c r="O332" s="37" t="s">
        <v>422</v>
      </c>
      <c r="P332" s="37" t="s">
        <v>422</v>
      </c>
      <c r="Q332" s="37" t="s">
        <v>422</v>
      </c>
      <c r="R332" s="37" t="s">
        <v>422</v>
      </c>
      <c r="S332" s="37"/>
      <c r="T332" s="37"/>
      <c r="U332" s="37"/>
      <c r="V332" s="37"/>
      <c r="W332" s="37" t="s">
        <v>422</v>
      </c>
      <c r="X332" s="37" t="s">
        <v>422</v>
      </c>
      <c r="Y332" s="37" t="s">
        <v>422</v>
      </c>
      <c r="Z332" s="37" t="s">
        <v>422</v>
      </c>
      <c r="AA332" s="37" t="s">
        <v>422</v>
      </c>
      <c r="AB332" s="37" t="s">
        <v>422</v>
      </c>
      <c r="AC332" s="37" t="s">
        <v>422</v>
      </c>
      <c r="AD332" s="36" t="s">
        <v>422</v>
      </c>
      <c r="AE332" s="22">
        <f>SUM(AE333:AE334)</f>
        <v>0</v>
      </c>
      <c r="AF332" s="29" t="s">
        <v>7</v>
      </c>
    </row>
    <row r="333" spans="2:32" s="13" customFormat="1">
      <c r="B333" s="29"/>
      <c r="C333" s="51" t="s">
        <v>421</v>
      </c>
      <c r="D333" s="50"/>
      <c r="E333" s="50"/>
      <c r="F333" s="50"/>
      <c r="G333" s="50"/>
      <c r="H333" s="50"/>
      <c r="I333" s="49" t="s">
        <v>420</v>
      </c>
      <c r="J333" s="48" t="s">
        <v>419</v>
      </c>
      <c r="K333" s="48" t="s">
        <v>419</v>
      </c>
      <c r="L333" s="48" t="s">
        <v>419</v>
      </c>
      <c r="M333" s="48" t="s">
        <v>419</v>
      </c>
      <c r="N333" s="48" t="s">
        <v>419</v>
      </c>
      <c r="O333" s="48" t="s">
        <v>419</v>
      </c>
      <c r="P333" s="48" t="s">
        <v>419</v>
      </c>
      <c r="Q333" s="48" t="s">
        <v>419</v>
      </c>
      <c r="R333" s="48" t="s">
        <v>419</v>
      </c>
      <c r="S333" s="48"/>
      <c r="T333" s="48"/>
      <c r="U333" s="48"/>
      <c r="V333" s="48"/>
      <c r="W333" s="48" t="s">
        <v>419</v>
      </c>
      <c r="X333" s="48" t="s">
        <v>419</v>
      </c>
      <c r="Y333" s="48" t="s">
        <v>419</v>
      </c>
      <c r="Z333" s="48" t="s">
        <v>419</v>
      </c>
      <c r="AA333" s="48" t="s">
        <v>419</v>
      </c>
      <c r="AB333" s="48" t="s">
        <v>419</v>
      </c>
      <c r="AC333" s="48" t="s">
        <v>419</v>
      </c>
      <c r="AD333" s="47" t="s">
        <v>419</v>
      </c>
      <c r="AE333" s="46">
        <f>'[1]3 previsionale pdc'!K643/1000</f>
        <v>0</v>
      </c>
      <c r="AF333" s="29" t="s">
        <v>7</v>
      </c>
    </row>
    <row r="334" spans="2:32" s="13" customFormat="1">
      <c r="B334" s="29"/>
      <c r="C334" s="51" t="s">
        <v>418</v>
      </c>
      <c r="D334" s="50"/>
      <c r="E334" s="50"/>
      <c r="F334" s="50"/>
      <c r="G334" s="50"/>
      <c r="H334" s="50"/>
      <c r="I334" s="49" t="s">
        <v>417</v>
      </c>
      <c r="J334" s="48" t="s">
        <v>416</v>
      </c>
      <c r="K334" s="48" t="s">
        <v>416</v>
      </c>
      <c r="L334" s="48" t="s">
        <v>416</v>
      </c>
      <c r="M334" s="48" t="s">
        <v>416</v>
      </c>
      <c r="N334" s="48" t="s">
        <v>416</v>
      </c>
      <c r="O334" s="48" t="s">
        <v>416</v>
      </c>
      <c r="P334" s="48" t="s">
        <v>416</v>
      </c>
      <c r="Q334" s="48" t="s">
        <v>416</v>
      </c>
      <c r="R334" s="48" t="s">
        <v>416</v>
      </c>
      <c r="S334" s="48"/>
      <c r="T334" s="48"/>
      <c r="U334" s="48"/>
      <c r="V334" s="48"/>
      <c r="W334" s="48" t="s">
        <v>416</v>
      </c>
      <c r="X334" s="48" t="s">
        <v>416</v>
      </c>
      <c r="Y334" s="48" t="s">
        <v>416</v>
      </c>
      <c r="Z334" s="48" t="s">
        <v>416</v>
      </c>
      <c r="AA334" s="48" t="s">
        <v>416</v>
      </c>
      <c r="AB334" s="48" t="s">
        <v>416</v>
      </c>
      <c r="AC334" s="48" t="s">
        <v>416</v>
      </c>
      <c r="AD334" s="47" t="s">
        <v>416</v>
      </c>
      <c r="AE334" s="46">
        <f>'[1]3 previsionale pdc'!K646/1000</f>
        <v>0</v>
      </c>
      <c r="AF334" s="29" t="s">
        <v>7</v>
      </c>
    </row>
    <row r="335" spans="2:32" s="13" customFormat="1">
      <c r="B335" s="29" t="s">
        <v>58</v>
      </c>
      <c r="C335" s="40" t="s">
        <v>415</v>
      </c>
      <c r="D335" s="39"/>
      <c r="E335" s="39"/>
      <c r="F335" s="39"/>
      <c r="G335" s="39"/>
      <c r="H335" s="39"/>
      <c r="I335" s="38" t="s">
        <v>414</v>
      </c>
      <c r="J335" s="37" t="s">
        <v>413</v>
      </c>
      <c r="K335" s="37" t="s">
        <v>413</v>
      </c>
      <c r="L335" s="37" t="s">
        <v>413</v>
      </c>
      <c r="M335" s="37" t="s">
        <v>413</v>
      </c>
      <c r="N335" s="37" t="s">
        <v>413</v>
      </c>
      <c r="O335" s="37" t="s">
        <v>413</v>
      </c>
      <c r="P335" s="37" t="s">
        <v>413</v>
      </c>
      <c r="Q335" s="37" t="s">
        <v>413</v>
      </c>
      <c r="R335" s="37" t="s">
        <v>413</v>
      </c>
      <c r="S335" s="37"/>
      <c r="T335" s="37"/>
      <c r="U335" s="37"/>
      <c r="V335" s="37"/>
      <c r="W335" s="37" t="s">
        <v>413</v>
      </c>
      <c r="X335" s="37" t="s">
        <v>413</v>
      </c>
      <c r="Y335" s="37" t="s">
        <v>413</v>
      </c>
      <c r="Z335" s="37" t="s">
        <v>413</v>
      </c>
      <c r="AA335" s="37" t="s">
        <v>413</v>
      </c>
      <c r="AB335" s="37" t="s">
        <v>413</v>
      </c>
      <c r="AC335" s="37" t="s">
        <v>413</v>
      </c>
      <c r="AD335" s="36" t="s">
        <v>413</v>
      </c>
      <c r="AE335" s="22">
        <f>'[1]3 previsionale pdc'!K649/1000</f>
        <v>0</v>
      </c>
      <c r="AF335" s="29" t="s">
        <v>7</v>
      </c>
    </row>
    <row r="336" spans="2:32" s="13" customFormat="1">
      <c r="B336" s="29"/>
      <c r="C336" s="64" t="s">
        <v>412</v>
      </c>
      <c r="D336" s="63"/>
      <c r="E336" s="63"/>
      <c r="F336" s="63"/>
      <c r="G336" s="63"/>
      <c r="H336" s="63"/>
      <c r="I336" s="62" t="s">
        <v>411</v>
      </c>
      <c r="J336" s="61" t="s">
        <v>411</v>
      </c>
      <c r="K336" s="61" t="s">
        <v>411</v>
      </c>
      <c r="L336" s="61" t="s">
        <v>411</v>
      </c>
      <c r="M336" s="61" t="s">
        <v>411</v>
      </c>
      <c r="N336" s="61" t="s">
        <v>411</v>
      </c>
      <c r="O336" s="61" t="s">
        <v>411</v>
      </c>
      <c r="P336" s="61" t="s">
        <v>411</v>
      </c>
      <c r="Q336" s="61" t="s">
        <v>411</v>
      </c>
      <c r="R336" s="61" t="s">
        <v>411</v>
      </c>
      <c r="S336" s="61"/>
      <c r="T336" s="61"/>
      <c r="U336" s="61"/>
      <c r="V336" s="61"/>
      <c r="W336" s="61" t="s">
        <v>411</v>
      </c>
      <c r="X336" s="61" t="s">
        <v>411</v>
      </c>
      <c r="Y336" s="61" t="s">
        <v>411</v>
      </c>
      <c r="Z336" s="61" t="s">
        <v>411</v>
      </c>
      <c r="AA336" s="61" t="s">
        <v>411</v>
      </c>
      <c r="AB336" s="61" t="s">
        <v>411</v>
      </c>
      <c r="AC336" s="61" t="s">
        <v>411</v>
      </c>
      <c r="AD336" s="60" t="s">
        <v>411</v>
      </c>
      <c r="AE336" s="59">
        <f>AE337+AE351+AE360+AE369</f>
        <v>72162.519</v>
      </c>
      <c r="AF336" s="29" t="s">
        <v>7</v>
      </c>
    </row>
    <row r="337" spans="2:32" s="13" customFormat="1">
      <c r="B337" s="29"/>
      <c r="C337" s="35" t="s">
        <v>410</v>
      </c>
      <c r="D337" s="34"/>
      <c r="E337" s="34"/>
      <c r="F337" s="34"/>
      <c r="G337" s="34"/>
      <c r="H337" s="34"/>
      <c r="I337" s="33" t="s">
        <v>409</v>
      </c>
      <c r="J337" s="32" t="s">
        <v>409</v>
      </c>
      <c r="K337" s="32" t="s">
        <v>409</v>
      </c>
      <c r="L337" s="32" t="s">
        <v>409</v>
      </c>
      <c r="M337" s="32" t="s">
        <v>409</v>
      </c>
      <c r="N337" s="32" t="s">
        <v>409</v>
      </c>
      <c r="O337" s="32" t="s">
        <v>409</v>
      </c>
      <c r="P337" s="32" t="s">
        <v>409</v>
      </c>
      <c r="Q337" s="32" t="s">
        <v>409</v>
      </c>
      <c r="R337" s="32" t="s">
        <v>409</v>
      </c>
      <c r="S337" s="32"/>
      <c r="T337" s="32"/>
      <c r="U337" s="32"/>
      <c r="V337" s="32"/>
      <c r="W337" s="32" t="s">
        <v>409</v>
      </c>
      <c r="X337" s="32" t="s">
        <v>409</v>
      </c>
      <c r="Y337" s="32" t="s">
        <v>409</v>
      </c>
      <c r="Z337" s="32" t="s">
        <v>409</v>
      </c>
      <c r="AA337" s="32" t="s">
        <v>409</v>
      </c>
      <c r="AB337" s="32" t="s">
        <v>409</v>
      </c>
      <c r="AC337" s="32" t="s">
        <v>409</v>
      </c>
      <c r="AD337" s="31" t="s">
        <v>409</v>
      </c>
      <c r="AE337" s="41">
        <f>AE338+AE347</f>
        <v>64148.318999999996</v>
      </c>
      <c r="AF337" s="29" t="s">
        <v>7</v>
      </c>
    </row>
    <row r="338" spans="2:32" s="13" customFormat="1">
      <c r="B338" s="29"/>
      <c r="C338" s="40" t="s">
        <v>408</v>
      </c>
      <c r="D338" s="39"/>
      <c r="E338" s="39"/>
      <c r="F338" s="39"/>
      <c r="G338" s="39"/>
      <c r="H338" s="39"/>
      <c r="I338" s="38" t="s">
        <v>407</v>
      </c>
      <c r="J338" s="37" t="s">
        <v>407</v>
      </c>
      <c r="K338" s="37" t="s">
        <v>407</v>
      </c>
      <c r="L338" s="37" t="s">
        <v>407</v>
      </c>
      <c r="M338" s="37" t="s">
        <v>407</v>
      </c>
      <c r="N338" s="37" t="s">
        <v>407</v>
      </c>
      <c r="O338" s="37" t="s">
        <v>407</v>
      </c>
      <c r="P338" s="37" t="s">
        <v>407</v>
      </c>
      <c r="Q338" s="37" t="s">
        <v>407</v>
      </c>
      <c r="R338" s="37" t="s">
        <v>407</v>
      </c>
      <c r="S338" s="37"/>
      <c r="T338" s="37"/>
      <c r="U338" s="37"/>
      <c r="V338" s="37"/>
      <c r="W338" s="37" t="s">
        <v>407</v>
      </c>
      <c r="X338" s="37" t="s">
        <v>407</v>
      </c>
      <c r="Y338" s="37" t="s">
        <v>407</v>
      </c>
      <c r="Z338" s="37" t="s">
        <v>407</v>
      </c>
      <c r="AA338" s="37" t="s">
        <v>407</v>
      </c>
      <c r="AB338" s="37" t="s">
        <v>407</v>
      </c>
      <c r="AC338" s="37" t="s">
        <v>407</v>
      </c>
      <c r="AD338" s="36" t="s">
        <v>407</v>
      </c>
      <c r="AE338" s="22">
        <f>AE339+AE343</f>
        <v>34790.794999999998</v>
      </c>
      <c r="AF338" s="29" t="s">
        <v>7</v>
      </c>
    </row>
    <row r="339" spans="2:32" s="13" customFormat="1">
      <c r="B339" s="29"/>
      <c r="C339" s="51" t="s">
        <v>406</v>
      </c>
      <c r="D339" s="50"/>
      <c r="E339" s="50"/>
      <c r="F339" s="50"/>
      <c r="G339" s="50"/>
      <c r="H339" s="50"/>
      <c r="I339" s="49" t="s">
        <v>405</v>
      </c>
      <c r="J339" s="48" t="s">
        <v>405</v>
      </c>
      <c r="K339" s="48" t="s">
        <v>405</v>
      </c>
      <c r="L339" s="48" t="s">
        <v>405</v>
      </c>
      <c r="M339" s="48" t="s">
        <v>405</v>
      </c>
      <c r="N339" s="48" t="s">
        <v>405</v>
      </c>
      <c r="O339" s="48" t="s">
        <v>405</v>
      </c>
      <c r="P339" s="48" t="s">
        <v>405</v>
      </c>
      <c r="Q339" s="48" t="s">
        <v>405</v>
      </c>
      <c r="R339" s="48" t="s">
        <v>405</v>
      </c>
      <c r="S339" s="48"/>
      <c r="T339" s="48"/>
      <c r="U339" s="48"/>
      <c r="V339" s="48"/>
      <c r="W339" s="48" t="s">
        <v>405</v>
      </c>
      <c r="X339" s="48" t="s">
        <v>405</v>
      </c>
      <c r="Y339" s="48" t="s">
        <v>405</v>
      </c>
      <c r="Z339" s="48" t="s">
        <v>405</v>
      </c>
      <c r="AA339" s="48" t="s">
        <v>405</v>
      </c>
      <c r="AB339" s="48" t="s">
        <v>405</v>
      </c>
      <c r="AC339" s="48" t="s">
        <v>405</v>
      </c>
      <c r="AD339" s="47" t="s">
        <v>405</v>
      </c>
      <c r="AE339" s="46">
        <f>SUM(AE340:AE342)</f>
        <v>32298.994999999999</v>
      </c>
      <c r="AF339" s="29" t="s">
        <v>7</v>
      </c>
    </row>
    <row r="340" spans="2:32" s="13" customFormat="1">
      <c r="B340" s="42"/>
      <c r="C340" s="51" t="s">
        <v>404</v>
      </c>
      <c r="D340" s="50"/>
      <c r="E340" s="50"/>
      <c r="F340" s="50"/>
      <c r="G340" s="50"/>
      <c r="H340" s="50"/>
      <c r="I340" s="49" t="s">
        <v>403</v>
      </c>
      <c r="J340" s="48" t="s">
        <v>329</v>
      </c>
      <c r="K340" s="48" t="s">
        <v>329</v>
      </c>
      <c r="L340" s="48" t="s">
        <v>329</v>
      </c>
      <c r="M340" s="48" t="s">
        <v>329</v>
      </c>
      <c r="N340" s="48" t="s">
        <v>329</v>
      </c>
      <c r="O340" s="48" t="s">
        <v>329</v>
      </c>
      <c r="P340" s="48" t="s">
        <v>329</v>
      </c>
      <c r="Q340" s="48" t="s">
        <v>329</v>
      </c>
      <c r="R340" s="48" t="s">
        <v>329</v>
      </c>
      <c r="S340" s="48"/>
      <c r="T340" s="48"/>
      <c r="U340" s="48"/>
      <c r="V340" s="48"/>
      <c r="W340" s="48" t="s">
        <v>329</v>
      </c>
      <c r="X340" s="48" t="s">
        <v>329</v>
      </c>
      <c r="Y340" s="48" t="s">
        <v>329</v>
      </c>
      <c r="Z340" s="48" t="s">
        <v>329</v>
      </c>
      <c r="AA340" s="48" t="s">
        <v>329</v>
      </c>
      <c r="AB340" s="48" t="s">
        <v>329</v>
      </c>
      <c r="AC340" s="48" t="s">
        <v>329</v>
      </c>
      <c r="AD340" s="47" t="s">
        <v>329</v>
      </c>
      <c r="AE340" s="58">
        <f>('[1]3 previsionale pdc'!K660+'[1]3 previsionale pdc'!K661+'[1]3 previsionale pdc'!K662+'[1]3 previsionale pdc'!K663+'[1]3 previsionale pdc'!K664+'[1]3 previsionale pdc'!K665+'[1]3 previsionale pdc'!K666+'[1]3 previsionale pdc'!K667+'[1]3 previsionale pdc'!K668)/1000</f>
        <v>31697.994999999999</v>
      </c>
      <c r="AF340" s="29" t="s">
        <v>7</v>
      </c>
    </row>
    <row r="341" spans="2:32" s="13" customFormat="1">
      <c r="B341" s="42"/>
      <c r="C341" s="51" t="s">
        <v>402</v>
      </c>
      <c r="D341" s="50"/>
      <c r="E341" s="50"/>
      <c r="F341" s="50"/>
      <c r="G341" s="50"/>
      <c r="H341" s="50"/>
      <c r="I341" s="49" t="s">
        <v>401</v>
      </c>
      <c r="J341" s="48" t="s">
        <v>329</v>
      </c>
      <c r="K341" s="48" t="s">
        <v>329</v>
      </c>
      <c r="L341" s="48" t="s">
        <v>329</v>
      </c>
      <c r="M341" s="48" t="s">
        <v>329</v>
      </c>
      <c r="N341" s="48" t="s">
        <v>329</v>
      </c>
      <c r="O341" s="48" t="s">
        <v>329</v>
      </c>
      <c r="P341" s="48" t="s">
        <v>329</v>
      </c>
      <c r="Q341" s="48" t="s">
        <v>329</v>
      </c>
      <c r="R341" s="48" t="s">
        <v>329</v>
      </c>
      <c r="S341" s="48"/>
      <c r="T341" s="48"/>
      <c r="U341" s="48"/>
      <c r="V341" s="48"/>
      <c r="W341" s="48" t="s">
        <v>329</v>
      </c>
      <c r="X341" s="48" t="s">
        <v>329</v>
      </c>
      <c r="Y341" s="48" t="s">
        <v>329</v>
      </c>
      <c r="Z341" s="48" t="s">
        <v>329</v>
      </c>
      <c r="AA341" s="48" t="s">
        <v>329</v>
      </c>
      <c r="AB341" s="48" t="s">
        <v>329</v>
      </c>
      <c r="AC341" s="48" t="s">
        <v>329</v>
      </c>
      <c r="AD341" s="47" t="s">
        <v>329</v>
      </c>
      <c r="AE341" s="58">
        <f>('[1]3 previsionale pdc'!K669+'[1]3 previsionale pdc'!K670+'[1]3 previsionale pdc'!K671+'[1]3 previsionale pdc'!K672+'[1]3 previsionale pdc'!K673+'[1]3 previsionale pdc'!K674+'[1]3 previsionale pdc'!K675)/1000</f>
        <v>601</v>
      </c>
      <c r="AF341" s="29" t="s">
        <v>7</v>
      </c>
    </row>
    <row r="342" spans="2:32" s="13" customFormat="1">
      <c r="B342" s="42"/>
      <c r="C342" s="51" t="s">
        <v>400</v>
      </c>
      <c r="D342" s="50"/>
      <c r="E342" s="50"/>
      <c r="F342" s="50"/>
      <c r="G342" s="50"/>
      <c r="H342" s="50"/>
      <c r="I342" s="49" t="s">
        <v>399</v>
      </c>
      <c r="J342" s="48" t="s">
        <v>329</v>
      </c>
      <c r="K342" s="48" t="s">
        <v>329</v>
      </c>
      <c r="L342" s="48" t="s">
        <v>329</v>
      </c>
      <c r="M342" s="48" t="s">
        <v>329</v>
      </c>
      <c r="N342" s="48" t="s">
        <v>329</v>
      </c>
      <c r="O342" s="48" t="s">
        <v>329</v>
      </c>
      <c r="P342" s="48" t="s">
        <v>329</v>
      </c>
      <c r="Q342" s="48" t="s">
        <v>329</v>
      </c>
      <c r="R342" s="48" t="s">
        <v>329</v>
      </c>
      <c r="S342" s="48"/>
      <c r="T342" s="48"/>
      <c r="U342" s="48"/>
      <c r="V342" s="48"/>
      <c r="W342" s="48" t="s">
        <v>329</v>
      </c>
      <c r="X342" s="48" t="s">
        <v>329</v>
      </c>
      <c r="Y342" s="48" t="s">
        <v>329</v>
      </c>
      <c r="Z342" s="48" t="s">
        <v>329</v>
      </c>
      <c r="AA342" s="48" t="s">
        <v>329</v>
      </c>
      <c r="AB342" s="48" t="s">
        <v>329</v>
      </c>
      <c r="AC342" s="48" t="s">
        <v>329</v>
      </c>
      <c r="AD342" s="47" t="s">
        <v>329</v>
      </c>
      <c r="AE342" s="58">
        <f>'[1]3 previsionale pdc'!K676/1000</f>
        <v>0</v>
      </c>
      <c r="AF342" s="29" t="s">
        <v>7</v>
      </c>
    </row>
    <row r="343" spans="2:32" s="13" customFormat="1">
      <c r="B343" s="29"/>
      <c r="C343" s="51" t="s">
        <v>398</v>
      </c>
      <c r="D343" s="50"/>
      <c r="E343" s="50"/>
      <c r="F343" s="50"/>
      <c r="G343" s="50"/>
      <c r="H343" s="50"/>
      <c r="I343" s="49" t="s">
        <v>397</v>
      </c>
      <c r="J343" s="48" t="s">
        <v>397</v>
      </c>
      <c r="K343" s="48" t="s">
        <v>397</v>
      </c>
      <c r="L343" s="48" t="s">
        <v>397</v>
      </c>
      <c r="M343" s="48" t="s">
        <v>397</v>
      </c>
      <c r="N343" s="48" t="s">
        <v>397</v>
      </c>
      <c r="O343" s="48" t="s">
        <v>397</v>
      </c>
      <c r="P343" s="48" t="s">
        <v>397</v>
      </c>
      <c r="Q343" s="48" t="s">
        <v>397</v>
      </c>
      <c r="R343" s="48" t="s">
        <v>397</v>
      </c>
      <c r="S343" s="48"/>
      <c r="T343" s="48"/>
      <c r="U343" s="48"/>
      <c r="V343" s="48"/>
      <c r="W343" s="48" t="s">
        <v>397</v>
      </c>
      <c r="X343" s="48" t="s">
        <v>397</v>
      </c>
      <c r="Y343" s="48" t="s">
        <v>397</v>
      </c>
      <c r="Z343" s="48" t="s">
        <v>397</v>
      </c>
      <c r="AA343" s="48" t="s">
        <v>397</v>
      </c>
      <c r="AB343" s="48" t="s">
        <v>397</v>
      </c>
      <c r="AC343" s="48" t="s">
        <v>397</v>
      </c>
      <c r="AD343" s="47" t="s">
        <v>397</v>
      </c>
      <c r="AE343" s="46">
        <f>SUM(AE344:AE346)</f>
        <v>2491.8000000000002</v>
      </c>
      <c r="AF343" s="29" t="s">
        <v>7</v>
      </c>
    </row>
    <row r="344" spans="2:32" s="13" customFormat="1">
      <c r="B344" s="42"/>
      <c r="C344" s="51" t="s">
        <v>396</v>
      </c>
      <c r="D344" s="50"/>
      <c r="E344" s="50"/>
      <c r="F344" s="50"/>
      <c r="G344" s="50"/>
      <c r="H344" s="50"/>
      <c r="I344" s="49" t="s">
        <v>395</v>
      </c>
      <c r="J344" s="48" t="s">
        <v>329</v>
      </c>
      <c r="K344" s="48" t="s">
        <v>329</v>
      </c>
      <c r="L344" s="48" t="s">
        <v>329</v>
      </c>
      <c r="M344" s="48" t="s">
        <v>329</v>
      </c>
      <c r="N344" s="48" t="s">
        <v>329</v>
      </c>
      <c r="O344" s="48" t="s">
        <v>329</v>
      </c>
      <c r="P344" s="48" t="s">
        <v>329</v>
      </c>
      <c r="Q344" s="48" t="s">
        <v>329</v>
      </c>
      <c r="R344" s="48" t="s">
        <v>329</v>
      </c>
      <c r="S344" s="48"/>
      <c r="T344" s="48"/>
      <c r="U344" s="48"/>
      <c r="V344" s="48"/>
      <c r="W344" s="48" t="s">
        <v>329</v>
      </c>
      <c r="X344" s="48" t="s">
        <v>329</v>
      </c>
      <c r="Y344" s="48" t="s">
        <v>329</v>
      </c>
      <c r="Z344" s="48" t="s">
        <v>329</v>
      </c>
      <c r="AA344" s="48" t="s">
        <v>329</v>
      </c>
      <c r="AB344" s="48" t="s">
        <v>329</v>
      </c>
      <c r="AC344" s="48" t="s">
        <v>329</v>
      </c>
      <c r="AD344" s="47" t="s">
        <v>329</v>
      </c>
      <c r="AE344" s="58">
        <f>'[1]3 previsionale pdc'!K679/1000</f>
        <v>2491.8000000000002</v>
      </c>
      <c r="AF344" s="29" t="s">
        <v>7</v>
      </c>
    </row>
    <row r="345" spans="2:32" s="13" customFormat="1">
      <c r="B345" s="42"/>
      <c r="C345" s="51" t="s">
        <v>394</v>
      </c>
      <c r="D345" s="50"/>
      <c r="E345" s="50"/>
      <c r="F345" s="50"/>
      <c r="G345" s="50"/>
      <c r="H345" s="50"/>
      <c r="I345" s="49" t="s">
        <v>393</v>
      </c>
      <c r="J345" s="48" t="s">
        <v>329</v>
      </c>
      <c r="K345" s="48" t="s">
        <v>329</v>
      </c>
      <c r="L345" s="48" t="s">
        <v>329</v>
      </c>
      <c r="M345" s="48" t="s">
        <v>329</v>
      </c>
      <c r="N345" s="48" t="s">
        <v>329</v>
      </c>
      <c r="O345" s="48" t="s">
        <v>329</v>
      </c>
      <c r="P345" s="48" t="s">
        <v>329</v>
      </c>
      <c r="Q345" s="48" t="s">
        <v>329</v>
      </c>
      <c r="R345" s="48" t="s">
        <v>329</v>
      </c>
      <c r="S345" s="48"/>
      <c r="T345" s="48"/>
      <c r="U345" s="48"/>
      <c r="V345" s="48"/>
      <c r="W345" s="48" t="s">
        <v>329</v>
      </c>
      <c r="X345" s="48" t="s">
        <v>329</v>
      </c>
      <c r="Y345" s="48" t="s">
        <v>329</v>
      </c>
      <c r="Z345" s="48" t="s">
        <v>329</v>
      </c>
      <c r="AA345" s="48" t="s">
        <v>329</v>
      </c>
      <c r="AB345" s="48" t="s">
        <v>329</v>
      </c>
      <c r="AC345" s="48" t="s">
        <v>329</v>
      </c>
      <c r="AD345" s="47" t="s">
        <v>329</v>
      </c>
      <c r="AE345" s="58">
        <f>'[1]3 previsionale pdc'!K689/1000</f>
        <v>0</v>
      </c>
      <c r="AF345" s="29" t="s">
        <v>7</v>
      </c>
    </row>
    <row r="346" spans="2:32" s="13" customFormat="1">
      <c r="B346" s="42"/>
      <c r="C346" s="51" t="s">
        <v>392</v>
      </c>
      <c r="D346" s="50"/>
      <c r="E346" s="50"/>
      <c r="F346" s="50"/>
      <c r="G346" s="50"/>
      <c r="H346" s="50"/>
      <c r="I346" s="49" t="s">
        <v>391</v>
      </c>
      <c r="J346" s="48" t="s">
        <v>329</v>
      </c>
      <c r="K346" s="48" t="s">
        <v>329</v>
      </c>
      <c r="L346" s="48" t="s">
        <v>329</v>
      </c>
      <c r="M346" s="48" t="s">
        <v>329</v>
      </c>
      <c r="N346" s="48" t="s">
        <v>329</v>
      </c>
      <c r="O346" s="48" t="s">
        <v>329</v>
      </c>
      <c r="P346" s="48" t="s">
        <v>329</v>
      </c>
      <c r="Q346" s="48" t="s">
        <v>329</v>
      </c>
      <c r="R346" s="48" t="s">
        <v>329</v>
      </c>
      <c r="S346" s="48"/>
      <c r="T346" s="48"/>
      <c r="U346" s="48"/>
      <c r="V346" s="48"/>
      <c r="W346" s="48" t="s">
        <v>329</v>
      </c>
      <c r="X346" s="48" t="s">
        <v>329</v>
      </c>
      <c r="Y346" s="48" t="s">
        <v>329</v>
      </c>
      <c r="Z346" s="48" t="s">
        <v>329</v>
      </c>
      <c r="AA346" s="48" t="s">
        <v>329</v>
      </c>
      <c r="AB346" s="48" t="s">
        <v>329</v>
      </c>
      <c r="AC346" s="48" t="s">
        <v>329</v>
      </c>
      <c r="AD346" s="47" t="s">
        <v>329</v>
      </c>
      <c r="AE346" s="58">
        <f>'[1]3 previsionale pdc'!K698/1000</f>
        <v>0</v>
      </c>
      <c r="AF346" s="29" t="s">
        <v>7</v>
      </c>
    </row>
    <row r="347" spans="2:32" s="13" customFormat="1">
      <c r="B347" s="29"/>
      <c r="C347" s="40" t="s">
        <v>390</v>
      </c>
      <c r="D347" s="39"/>
      <c r="E347" s="39"/>
      <c r="F347" s="39"/>
      <c r="G347" s="39"/>
      <c r="H347" s="39"/>
      <c r="I347" s="38" t="s">
        <v>389</v>
      </c>
      <c r="J347" s="37" t="s">
        <v>389</v>
      </c>
      <c r="K347" s="37" t="s">
        <v>389</v>
      </c>
      <c r="L347" s="37" t="s">
        <v>389</v>
      </c>
      <c r="M347" s="37" t="s">
        <v>389</v>
      </c>
      <c r="N347" s="37" t="s">
        <v>389</v>
      </c>
      <c r="O347" s="37" t="s">
        <v>389</v>
      </c>
      <c r="P347" s="37" t="s">
        <v>389</v>
      </c>
      <c r="Q347" s="37" t="s">
        <v>389</v>
      </c>
      <c r="R347" s="37" t="s">
        <v>389</v>
      </c>
      <c r="S347" s="37"/>
      <c r="T347" s="37"/>
      <c r="U347" s="37"/>
      <c r="V347" s="37"/>
      <c r="W347" s="37" t="s">
        <v>389</v>
      </c>
      <c r="X347" s="37" t="s">
        <v>389</v>
      </c>
      <c r="Y347" s="37" t="s">
        <v>389</v>
      </c>
      <c r="Z347" s="37" t="s">
        <v>389</v>
      </c>
      <c r="AA347" s="37" t="s">
        <v>389</v>
      </c>
      <c r="AB347" s="37" t="s">
        <v>389</v>
      </c>
      <c r="AC347" s="37" t="s">
        <v>389</v>
      </c>
      <c r="AD347" s="36" t="s">
        <v>389</v>
      </c>
      <c r="AE347" s="22">
        <f>SUM(AE348:AE350)</f>
        <v>29357.523999999998</v>
      </c>
      <c r="AF347" s="29" t="s">
        <v>7</v>
      </c>
    </row>
    <row r="348" spans="2:32" s="13" customFormat="1">
      <c r="B348" s="42"/>
      <c r="C348" s="51" t="s">
        <v>388</v>
      </c>
      <c r="D348" s="50"/>
      <c r="E348" s="50"/>
      <c r="F348" s="50"/>
      <c r="G348" s="50"/>
      <c r="H348" s="50"/>
      <c r="I348" s="49" t="s">
        <v>387</v>
      </c>
      <c r="J348" s="48" t="s">
        <v>329</v>
      </c>
      <c r="K348" s="48" t="s">
        <v>329</v>
      </c>
      <c r="L348" s="48" t="s">
        <v>329</v>
      </c>
      <c r="M348" s="48" t="s">
        <v>329</v>
      </c>
      <c r="N348" s="48" t="s">
        <v>329</v>
      </c>
      <c r="O348" s="48" t="s">
        <v>329</v>
      </c>
      <c r="P348" s="48" t="s">
        <v>329</v>
      </c>
      <c r="Q348" s="48" t="s">
        <v>329</v>
      </c>
      <c r="R348" s="48" t="s">
        <v>329</v>
      </c>
      <c r="S348" s="48"/>
      <c r="T348" s="48"/>
      <c r="U348" s="48"/>
      <c r="V348" s="48"/>
      <c r="W348" s="48" t="s">
        <v>329</v>
      </c>
      <c r="X348" s="48" t="s">
        <v>329</v>
      </c>
      <c r="Y348" s="48" t="s">
        <v>329</v>
      </c>
      <c r="Z348" s="48" t="s">
        <v>329</v>
      </c>
      <c r="AA348" s="48" t="s">
        <v>329</v>
      </c>
      <c r="AB348" s="48" t="s">
        <v>329</v>
      </c>
      <c r="AC348" s="48" t="s">
        <v>329</v>
      </c>
      <c r="AD348" s="47" t="s">
        <v>329</v>
      </c>
      <c r="AE348" s="58">
        <f>('[1]3 previsionale pdc'!K701+'[1]3 previsionale pdc'!K702+'[1]3 previsionale pdc'!K703+'[1]3 previsionale pdc'!K704+'[1]3 previsionale pdc'!K705+'[1]3 previsionale pdc'!K706+'[1]3 previsionale pdc'!K707+'[1]3 previsionale pdc'!K708+'[1]3 previsionale pdc'!K709)/1000</f>
        <v>28523.567999999999</v>
      </c>
      <c r="AF348" s="29" t="s">
        <v>7</v>
      </c>
    </row>
    <row r="349" spans="2:32" s="13" customFormat="1">
      <c r="B349" s="42"/>
      <c r="C349" s="51" t="s">
        <v>386</v>
      </c>
      <c r="D349" s="50"/>
      <c r="E349" s="50"/>
      <c r="F349" s="50"/>
      <c r="G349" s="50"/>
      <c r="H349" s="50"/>
      <c r="I349" s="49" t="s">
        <v>385</v>
      </c>
      <c r="J349" s="48" t="s">
        <v>329</v>
      </c>
      <c r="K349" s="48" t="s">
        <v>329</v>
      </c>
      <c r="L349" s="48" t="s">
        <v>329</v>
      </c>
      <c r="M349" s="48" t="s">
        <v>329</v>
      </c>
      <c r="N349" s="48" t="s">
        <v>329</v>
      </c>
      <c r="O349" s="48" t="s">
        <v>329</v>
      </c>
      <c r="P349" s="48" t="s">
        <v>329</v>
      </c>
      <c r="Q349" s="48" t="s">
        <v>329</v>
      </c>
      <c r="R349" s="48" t="s">
        <v>329</v>
      </c>
      <c r="S349" s="48"/>
      <c r="T349" s="48"/>
      <c r="U349" s="48"/>
      <c r="V349" s="48"/>
      <c r="W349" s="48" t="s">
        <v>329</v>
      </c>
      <c r="X349" s="48" t="s">
        <v>329</v>
      </c>
      <c r="Y349" s="48" t="s">
        <v>329</v>
      </c>
      <c r="Z349" s="48" t="s">
        <v>329</v>
      </c>
      <c r="AA349" s="48" t="s">
        <v>329</v>
      </c>
      <c r="AB349" s="48" t="s">
        <v>329</v>
      </c>
      <c r="AC349" s="48" t="s">
        <v>329</v>
      </c>
      <c r="AD349" s="47" t="s">
        <v>329</v>
      </c>
      <c r="AE349" s="58">
        <f>('[1]3 previsionale pdc'!K710+'[1]3 previsionale pdc'!K711+'[1]3 previsionale pdc'!K712+'[1]3 previsionale pdc'!K713+'[1]3 previsionale pdc'!K714+'[1]3 previsionale pdc'!K715+'[1]3 previsionale pdc'!K716+'[1]3 previsionale pdc'!K717+'[1]3 previsionale pdc'!K718+'[1]3 previsionale pdc'!K719)/1000</f>
        <v>833.95600000000002</v>
      </c>
      <c r="AF349" s="29" t="s">
        <v>7</v>
      </c>
    </row>
    <row r="350" spans="2:32" s="13" customFormat="1">
      <c r="B350" s="42"/>
      <c r="C350" s="51" t="s">
        <v>384</v>
      </c>
      <c r="D350" s="50"/>
      <c r="E350" s="50"/>
      <c r="F350" s="50"/>
      <c r="G350" s="50"/>
      <c r="H350" s="50"/>
      <c r="I350" s="49" t="s">
        <v>383</v>
      </c>
      <c r="J350" s="48" t="s">
        <v>329</v>
      </c>
      <c r="K350" s="48" t="s">
        <v>329</v>
      </c>
      <c r="L350" s="48" t="s">
        <v>329</v>
      </c>
      <c r="M350" s="48" t="s">
        <v>329</v>
      </c>
      <c r="N350" s="48" t="s">
        <v>329</v>
      </c>
      <c r="O350" s="48" t="s">
        <v>329</v>
      </c>
      <c r="P350" s="48" t="s">
        <v>329</v>
      </c>
      <c r="Q350" s="48" t="s">
        <v>329</v>
      </c>
      <c r="R350" s="48" t="s">
        <v>329</v>
      </c>
      <c r="S350" s="48"/>
      <c r="T350" s="48"/>
      <c r="U350" s="48"/>
      <c r="V350" s="48"/>
      <c r="W350" s="48" t="s">
        <v>329</v>
      </c>
      <c r="X350" s="48" t="s">
        <v>329</v>
      </c>
      <c r="Y350" s="48" t="s">
        <v>329</v>
      </c>
      <c r="Z350" s="48" t="s">
        <v>329</v>
      </c>
      <c r="AA350" s="48" t="s">
        <v>329</v>
      </c>
      <c r="AB350" s="48" t="s">
        <v>329</v>
      </c>
      <c r="AC350" s="48" t="s">
        <v>329</v>
      </c>
      <c r="AD350" s="47" t="s">
        <v>329</v>
      </c>
      <c r="AE350" s="58">
        <f>'[1]3 previsionale pdc'!K719/1000</f>
        <v>0</v>
      </c>
      <c r="AF350" s="29" t="s">
        <v>7</v>
      </c>
    </row>
    <row r="351" spans="2:32" s="13" customFormat="1">
      <c r="B351" s="29"/>
      <c r="C351" s="35" t="s">
        <v>382</v>
      </c>
      <c r="D351" s="34"/>
      <c r="E351" s="34"/>
      <c r="F351" s="34"/>
      <c r="G351" s="34"/>
      <c r="H351" s="34"/>
      <c r="I351" s="33" t="s">
        <v>381</v>
      </c>
      <c r="J351" s="32" t="s">
        <v>381</v>
      </c>
      <c r="K351" s="32" t="s">
        <v>381</v>
      </c>
      <c r="L351" s="32" t="s">
        <v>381</v>
      </c>
      <c r="M351" s="32" t="s">
        <v>381</v>
      </c>
      <c r="N351" s="32" t="s">
        <v>381</v>
      </c>
      <c r="O351" s="32" t="s">
        <v>381</v>
      </c>
      <c r="P351" s="32" t="s">
        <v>381</v>
      </c>
      <c r="Q351" s="32" t="s">
        <v>381</v>
      </c>
      <c r="R351" s="32" t="s">
        <v>381</v>
      </c>
      <c r="S351" s="32"/>
      <c r="T351" s="32"/>
      <c r="U351" s="32"/>
      <c r="V351" s="32"/>
      <c r="W351" s="32" t="s">
        <v>381</v>
      </c>
      <c r="X351" s="32" t="s">
        <v>381</v>
      </c>
      <c r="Y351" s="32" t="s">
        <v>381</v>
      </c>
      <c r="Z351" s="32" t="s">
        <v>381</v>
      </c>
      <c r="AA351" s="32" t="s">
        <v>381</v>
      </c>
      <c r="AB351" s="32" t="s">
        <v>381</v>
      </c>
      <c r="AC351" s="32" t="s">
        <v>381</v>
      </c>
      <c r="AD351" s="31" t="s">
        <v>381</v>
      </c>
      <c r="AE351" s="41">
        <f>AE352+AE356</f>
        <v>104.035</v>
      </c>
      <c r="AF351" s="29" t="s">
        <v>7</v>
      </c>
    </row>
    <row r="352" spans="2:32" s="13" customFormat="1">
      <c r="B352" s="29"/>
      <c r="C352" s="40" t="s">
        <v>380</v>
      </c>
      <c r="D352" s="39"/>
      <c r="E352" s="39"/>
      <c r="F352" s="39"/>
      <c r="G352" s="39"/>
      <c r="H352" s="39"/>
      <c r="I352" s="38" t="s">
        <v>329</v>
      </c>
      <c r="J352" s="37" t="s">
        <v>329</v>
      </c>
      <c r="K352" s="37" t="s">
        <v>329</v>
      </c>
      <c r="L352" s="37" t="s">
        <v>329</v>
      </c>
      <c r="M352" s="37" t="s">
        <v>329</v>
      </c>
      <c r="N352" s="37" t="s">
        <v>329</v>
      </c>
      <c r="O352" s="37" t="s">
        <v>329</v>
      </c>
      <c r="P352" s="37" t="s">
        <v>329</v>
      </c>
      <c r="Q352" s="37" t="s">
        <v>329</v>
      </c>
      <c r="R352" s="37" t="s">
        <v>329</v>
      </c>
      <c r="S352" s="37"/>
      <c r="T352" s="37"/>
      <c r="U352" s="37"/>
      <c r="V352" s="37"/>
      <c r="W352" s="37" t="s">
        <v>329</v>
      </c>
      <c r="X352" s="37" t="s">
        <v>329</v>
      </c>
      <c r="Y352" s="37" t="s">
        <v>329</v>
      </c>
      <c r="Z352" s="37" t="s">
        <v>329</v>
      </c>
      <c r="AA352" s="37" t="s">
        <v>329</v>
      </c>
      <c r="AB352" s="37" t="s">
        <v>329</v>
      </c>
      <c r="AC352" s="37" t="s">
        <v>329</v>
      </c>
      <c r="AD352" s="36" t="s">
        <v>329</v>
      </c>
      <c r="AE352" s="22">
        <f>SUM(AE353:AE355)</f>
        <v>104.035</v>
      </c>
      <c r="AF352" s="29" t="s">
        <v>7</v>
      </c>
    </row>
    <row r="353" spans="2:32" s="13" customFormat="1">
      <c r="B353" s="42"/>
      <c r="C353" s="51" t="s">
        <v>379</v>
      </c>
      <c r="D353" s="50"/>
      <c r="E353" s="50"/>
      <c r="F353" s="50"/>
      <c r="G353" s="50"/>
      <c r="H353" s="50"/>
      <c r="I353" s="49" t="s">
        <v>378</v>
      </c>
      <c r="J353" s="48" t="s">
        <v>329</v>
      </c>
      <c r="K353" s="48" t="s">
        <v>329</v>
      </c>
      <c r="L353" s="48" t="s">
        <v>329</v>
      </c>
      <c r="M353" s="48" t="s">
        <v>329</v>
      </c>
      <c r="N353" s="48" t="s">
        <v>329</v>
      </c>
      <c r="O353" s="48" t="s">
        <v>329</v>
      </c>
      <c r="P353" s="48" t="s">
        <v>329</v>
      </c>
      <c r="Q353" s="48" t="s">
        <v>329</v>
      </c>
      <c r="R353" s="48" t="s">
        <v>329</v>
      </c>
      <c r="S353" s="48"/>
      <c r="T353" s="48"/>
      <c r="U353" s="48"/>
      <c r="V353" s="48"/>
      <c r="W353" s="48" t="s">
        <v>329</v>
      </c>
      <c r="X353" s="48" t="s">
        <v>329</v>
      </c>
      <c r="Y353" s="48" t="s">
        <v>329</v>
      </c>
      <c r="Z353" s="48" t="s">
        <v>329</v>
      </c>
      <c r="AA353" s="48" t="s">
        <v>329</v>
      </c>
      <c r="AB353" s="48" t="s">
        <v>329</v>
      </c>
      <c r="AC353" s="48" t="s">
        <v>329</v>
      </c>
      <c r="AD353" s="47" t="s">
        <v>329</v>
      </c>
      <c r="AE353" s="58">
        <f>'[1]3 previsionale pdc'!K722/1000</f>
        <v>104.035</v>
      </c>
      <c r="AF353" s="29" t="s">
        <v>7</v>
      </c>
    </row>
    <row r="354" spans="2:32" s="13" customFormat="1">
      <c r="B354" s="42"/>
      <c r="C354" s="51" t="s">
        <v>377</v>
      </c>
      <c r="D354" s="50"/>
      <c r="E354" s="50"/>
      <c r="F354" s="50"/>
      <c r="G354" s="50"/>
      <c r="H354" s="50"/>
      <c r="I354" s="49" t="s">
        <v>376</v>
      </c>
      <c r="J354" s="48" t="s">
        <v>329</v>
      </c>
      <c r="K354" s="48" t="s">
        <v>329</v>
      </c>
      <c r="L354" s="48" t="s">
        <v>329</v>
      </c>
      <c r="M354" s="48" t="s">
        <v>329</v>
      </c>
      <c r="N354" s="48" t="s">
        <v>329</v>
      </c>
      <c r="O354" s="48" t="s">
        <v>329</v>
      </c>
      <c r="P354" s="48" t="s">
        <v>329</v>
      </c>
      <c r="Q354" s="48" t="s">
        <v>329</v>
      </c>
      <c r="R354" s="48" t="s">
        <v>329</v>
      </c>
      <c r="S354" s="48"/>
      <c r="T354" s="48"/>
      <c r="U354" s="48"/>
      <c r="V354" s="48"/>
      <c r="W354" s="48" t="s">
        <v>329</v>
      </c>
      <c r="X354" s="48" t="s">
        <v>329</v>
      </c>
      <c r="Y354" s="48" t="s">
        <v>329</v>
      </c>
      <c r="Z354" s="48" t="s">
        <v>329</v>
      </c>
      <c r="AA354" s="48" t="s">
        <v>329</v>
      </c>
      <c r="AB354" s="48" t="s">
        <v>329</v>
      </c>
      <c r="AC354" s="48" t="s">
        <v>329</v>
      </c>
      <c r="AD354" s="47" t="s">
        <v>329</v>
      </c>
      <c r="AE354" s="58">
        <f>'[1]3 previsionale pdc'!K742/1000</f>
        <v>0</v>
      </c>
      <c r="AF354" s="29" t="s">
        <v>7</v>
      </c>
    </row>
    <row r="355" spans="2:32" s="13" customFormat="1">
      <c r="B355" s="42"/>
      <c r="C355" s="51" t="s">
        <v>375</v>
      </c>
      <c r="D355" s="50"/>
      <c r="E355" s="50"/>
      <c r="F355" s="50"/>
      <c r="G355" s="50"/>
      <c r="H355" s="50"/>
      <c r="I355" s="49" t="s">
        <v>374</v>
      </c>
      <c r="J355" s="48" t="s">
        <v>329</v>
      </c>
      <c r="K355" s="48" t="s">
        <v>329</v>
      </c>
      <c r="L355" s="48" t="s">
        <v>329</v>
      </c>
      <c r="M355" s="48" t="s">
        <v>329</v>
      </c>
      <c r="N355" s="48" t="s">
        <v>329</v>
      </c>
      <c r="O355" s="48" t="s">
        <v>329</v>
      </c>
      <c r="P355" s="48" t="s">
        <v>329</v>
      </c>
      <c r="Q355" s="48" t="s">
        <v>329</v>
      </c>
      <c r="R355" s="48" t="s">
        <v>329</v>
      </c>
      <c r="S355" s="48"/>
      <c r="T355" s="48"/>
      <c r="U355" s="48"/>
      <c r="V355" s="48"/>
      <c r="W355" s="48" t="s">
        <v>329</v>
      </c>
      <c r="X355" s="48" t="s">
        <v>329</v>
      </c>
      <c r="Y355" s="48" t="s">
        <v>329</v>
      </c>
      <c r="Z355" s="48" t="s">
        <v>329</v>
      </c>
      <c r="AA355" s="48" t="s">
        <v>329</v>
      </c>
      <c r="AB355" s="48" t="s">
        <v>329</v>
      </c>
      <c r="AC355" s="48" t="s">
        <v>329</v>
      </c>
      <c r="AD355" s="47" t="s">
        <v>329</v>
      </c>
      <c r="AE355" s="58">
        <f>'[1]3 previsionale pdc'!K737/1000</f>
        <v>0</v>
      </c>
      <c r="AF355" s="29" t="s">
        <v>7</v>
      </c>
    </row>
    <row r="356" spans="2:32" s="13" customFormat="1">
      <c r="B356" s="29"/>
      <c r="C356" s="40" t="s">
        <v>373</v>
      </c>
      <c r="D356" s="39"/>
      <c r="E356" s="39"/>
      <c r="F356" s="39"/>
      <c r="G356" s="39"/>
      <c r="H356" s="39"/>
      <c r="I356" s="38" t="s">
        <v>372</v>
      </c>
      <c r="J356" s="37" t="s">
        <v>372</v>
      </c>
      <c r="K356" s="37" t="s">
        <v>372</v>
      </c>
      <c r="L356" s="37" t="s">
        <v>372</v>
      </c>
      <c r="M356" s="37" t="s">
        <v>372</v>
      </c>
      <c r="N356" s="37" t="s">
        <v>372</v>
      </c>
      <c r="O356" s="37" t="s">
        <v>372</v>
      </c>
      <c r="P356" s="37" t="s">
        <v>372</v>
      </c>
      <c r="Q356" s="37" t="s">
        <v>372</v>
      </c>
      <c r="R356" s="37" t="s">
        <v>372</v>
      </c>
      <c r="S356" s="37"/>
      <c r="T356" s="37"/>
      <c r="U356" s="37"/>
      <c r="V356" s="37"/>
      <c r="W356" s="37" t="s">
        <v>372</v>
      </c>
      <c r="X356" s="37" t="s">
        <v>372</v>
      </c>
      <c r="Y356" s="37" t="s">
        <v>372</v>
      </c>
      <c r="Z356" s="37" t="s">
        <v>372</v>
      </c>
      <c r="AA356" s="37" t="s">
        <v>372</v>
      </c>
      <c r="AB356" s="37" t="s">
        <v>372</v>
      </c>
      <c r="AC356" s="37" t="s">
        <v>372</v>
      </c>
      <c r="AD356" s="36" t="s">
        <v>372</v>
      </c>
      <c r="AE356" s="22">
        <f>SUM(AE357:AE359)</f>
        <v>0</v>
      </c>
      <c r="AF356" s="29" t="s">
        <v>7</v>
      </c>
    </row>
    <row r="357" spans="2:32" s="13" customFormat="1">
      <c r="B357" s="42"/>
      <c r="C357" s="51" t="s">
        <v>371</v>
      </c>
      <c r="D357" s="50"/>
      <c r="E357" s="50"/>
      <c r="F357" s="50"/>
      <c r="G357" s="50"/>
      <c r="H357" s="50"/>
      <c r="I357" s="49" t="s">
        <v>370</v>
      </c>
      <c r="J357" s="48" t="s">
        <v>329</v>
      </c>
      <c r="K357" s="48" t="s">
        <v>329</v>
      </c>
      <c r="L357" s="48" t="s">
        <v>329</v>
      </c>
      <c r="M357" s="48" t="s">
        <v>329</v>
      </c>
      <c r="N357" s="48" t="s">
        <v>329</v>
      </c>
      <c r="O357" s="48" t="s">
        <v>329</v>
      </c>
      <c r="P357" s="48" t="s">
        <v>329</v>
      </c>
      <c r="Q357" s="48" t="s">
        <v>329</v>
      </c>
      <c r="R357" s="48" t="s">
        <v>329</v>
      </c>
      <c r="S357" s="48"/>
      <c r="T357" s="48"/>
      <c r="U357" s="48"/>
      <c r="V357" s="48"/>
      <c r="W357" s="48" t="s">
        <v>329</v>
      </c>
      <c r="X357" s="48" t="s">
        <v>329</v>
      </c>
      <c r="Y357" s="48" t="s">
        <v>329</v>
      </c>
      <c r="Z357" s="48" t="s">
        <v>329</v>
      </c>
      <c r="AA357" s="48" t="s">
        <v>329</v>
      </c>
      <c r="AB357" s="48" t="s">
        <v>329</v>
      </c>
      <c r="AC357" s="48" t="s">
        <v>329</v>
      </c>
      <c r="AD357" s="47" t="s">
        <v>329</v>
      </c>
      <c r="AE357" s="58">
        <f>'[1]3 previsionale pdc'!K748/1000</f>
        <v>0</v>
      </c>
      <c r="AF357" s="29" t="s">
        <v>7</v>
      </c>
    </row>
    <row r="358" spans="2:32" s="13" customFormat="1">
      <c r="B358" s="42"/>
      <c r="C358" s="51" t="s">
        <v>369</v>
      </c>
      <c r="D358" s="50"/>
      <c r="E358" s="50"/>
      <c r="F358" s="50"/>
      <c r="G358" s="50"/>
      <c r="H358" s="50"/>
      <c r="I358" s="49" t="s">
        <v>368</v>
      </c>
      <c r="J358" s="48" t="s">
        <v>329</v>
      </c>
      <c r="K358" s="48" t="s">
        <v>329</v>
      </c>
      <c r="L358" s="48" t="s">
        <v>329</v>
      </c>
      <c r="M358" s="48" t="s">
        <v>329</v>
      </c>
      <c r="N358" s="48" t="s">
        <v>329</v>
      </c>
      <c r="O358" s="48" t="s">
        <v>329</v>
      </c>
      <c r="P358" s="48" t="s">
        <v>329</v>
      </c>
      <c r="Q358" s="48" t="s">
        <v>329</v>
      </c>
      <c r="R358" s="48" t="s">
        <v>329</v>
      </c>
      <c r="S358" s="48"/>
      <c r="T358" s="48"/>
      <c r="U358" s="48"/>
      <c r="V358" s="48"/>
      <c r="W358" s="48" t="s">
        <v>329</v>
      </c>
      <c r="X358" s="48" t="s">
        <v>329</v>
      </c>
      <c r="Y358" s="48" t="s">
        <v>329</v>
      </c>
      <c r="Z358" s="48" t="s">
        <v>329</v>
      </c>
      <c r="AA358" s="48" t="s">
        <v>329</v>
      </c>
      <c r="AB358" s="48" t="s">
        <v>329</v>
      </c>
      <c r="AC358" s="48" t="s">
        <v>329</v>
      </c>
      <c r="AD358" s="47" t="s">
        <v>329</v>
      </c>
      <c r="AE358" s="58">
        <f>'[1]3 previsionale pdc'!K757/1000</f>
        <v>0</v>
      </c>
      <c r="AF358" s="29" t="s">
        <v>7</v>
      </c>
    </row>
    <row r="359" spans="2:32" s="13" customFormat="1">
      <c r="B359" s="42"/>
      <c r="C359" s="51" t="s">
        <v>367</v>
      </c>
      <c r="D359" s="50"/>
      <c r="E359" s="50"/>
      <c r="F359" s="50"/>
      <c r="G359" s="50"/>
      <c r="H359" s="50"/>
      <c r="I359" s="49" t="s">
        <v>366</v>
      </c>
      <c r="J359" s="48" t="s">
        <v>329</v>
      </c>
      <c r="K359" s="48" t="s">
        <v>329</v>
      </c>
      <c r="L359" s="48" t="s">
        <v>329</v>
      </c>
      <c r="M359" s="48" t="s">
        <v>329</v>
      </c>
      <c r="N359" s="48" t="s">
        <v>329</v>
      </c>
      <c r="O359" s="48" t="s">
        <v>329</v>
      </c>
      <c r="P359" s="48" t="s">
        <v>329</v>
      </c>
      <c r="Q359" s="48" t="s">
        <v>329</v>
      </c>
      <c r="R359" s="48" t="s">
        <v>329</v>
      </c>
      <c r="S359" s="48"/>
      <c r="T359" s="48"/>
      <c r="U359" s="48"/>
      <c r="V359" s="48"/>
      <c r="W359" s="48" t="s">
        <v>329</v>
      </c>
      <c r="X359" s="48" t="s">
        <v>329</v>
      </c>
      <c r="Y359" s="48" t="s">
        <v>329</v>
      </c>
      <c r="Z359" s="48" t="s">
        <v>329</v>
      </c>
      <c r="AA359" s="48" t="s">
        <v>329</v>
      </c>
      <c r="AB359" s="48" t="s">
        <v>329</v>
      </c>
      <c r="AC359" s="48" t="s">
        <v>329</v>
      </c>
      <c r="AD359" s="47" t="s">
        <v>329</v>
      </c>
      <c r="AE359" s="58">
        <f>'[1]3 previsionale pdc'!K758/1000</f>
        <v>0</v>
      </c>
      <c r="AF359" s="29" t="s">
        <v>7</v>
      </c>
    </row>
    <row r="360" spans="2:32" s="13" customFormat="1">
      <c r="B360" s="29"/>
      <c r="C360" s="35" t="s">
        <v>365</v>
      </c>
      <c r="D360" s="34"/>
      <c r="E360" s="34"/>
      <c r="F360" s="34"/>
      <c r="G360" s="34"/>
      <c r="H360" s="34"/>
      <c r="I360" s="33" t="s">
        <v>364</v>
      </c>
      <c r="J360" s="32" t="s">
        <v>364</v>
      </c>
      <c r="K360" s="32" t="s">
        <v>364</v>
      </c>
      <c r="L360" s="32" t="s">
        <v>364</v>
      </c>
      <c r="M360" s="32" t="s">
        <v>364</v>
      </c>
      <c r="N360" s="32" t="s">
        <v>364</v>
      </c>
      <c r="O360" s="32" t="s">
        <v>364</v>
      </c>
      <c r="P360" s="32" t="s">
        <v>364</v>
      </c>
      <c r="Q360" s="32" t="s">
        <v>364</v>
      </c>
      <c r="R360" s="32" t="s">
        <v>364</v>
      </c>
      <c r="S360" s="32"/>
      <c r="T360" s="32"/>
      <c r="U360" s="32"/>
      <c r="V360" s="32"/>
      <c r="W360" s="32" t="s">
        <v>364</v>
      </c>
      <c r="X360" s="32" t="s">
        <v>364</v>
      </c>
      <c r="Y360" s="32" t="s">
        <v>364</v>
      </c>
      <c r="Z360" s="32" t="s">
        <v>364</v>
      </c>
      <c r="AA360" s="32" t="s">
        <v>364</v>
      </c>
      <c r="AB360" s="32" t="s">
        <v>364</v>
      </c>
      <c r="AC360" s="32" t="s">
        <v>364</v>
      </c>
      <c r="AD360" s="31" t="s">
        <v>364</v>
      </c>
      <c r="AE360" s="41">
        <f>AE361+AE365</f>
        <v>4754.1329999999998</v>
      </c>
      <c r="AF360" s="29" t="s">
        <v>7</v>
      </c>
    </row>
    <row r="361" spans="2:32" s="13" customFormat="1">
      <c r="B361" s="29"/>
      <c r="C361" s="40" t="s">
        <v>363</v>
      </c>
      <c r="D361" s="39"/>
      <c r="E361" s="39"/>
      <c r="F361" s="39"/>
      <c r="G361" s="39"/>
      <c r="H361" s="39"/>
      <c r="I361" s="38" t="s">
        <v>362</v>
      </c>
      <c r="J361" s="37" t="s">
        <v>362</v>
      </c>
      <c r="K361" s="37" t="s">
        <v>362</v>
      </c>
      <c r="L361" s="37" t="s">
        <v>362</v>
      </c>
      <c r="M361" s="37" t="s">
        <v>362</v>
      </c>
      <c r="N361" s="37" t="s">
        <v>362</v>
      </c>
      <c r="O361" s="37" t="s">
        <v>362</v>
      </c>
      <c r="P361" s="37" t="s">
        <v>362</v>
      </c>
      <c r="Q361" s="37" t="s">
        <v>362</v>
      </c>
      <c r="R361" s="37" t="s">
        <v>362</v>
      </c>
      <c r="S361" s="37"/>
      <c r="T361" s="37"/>
      <c r="U361" s="37"/>
      <c r="V361" s="37"/>
      <c r="W361" s="37" t="s">
        <v>362</v>
      </c>
      <c r="X361" s="37" t="s">
        <v>362</v>
      </c>
      <c r="Y361" s="37" t="s">
        <v>362</v>
      </c>
      <c r="Z361" s="37" t="s">
        <v>362</v>
      </c>
      <c r="AA361" s="37" t="s">
        <v>362</v>
      </c>
      <c r="AB361" s="37" t="s">
        <v>362</v>
      </c>
      <c r="AC361" s="37" t="s">
        <v>362</v>
      </c>
      <c r="AD361" s="36" t="s">
        <v>362</v>
      </c>
      <c r="AE361" s="22">
        <f>SUM(AE362:AE364)</f>
        <v>211.23599999999999</v>
      </c>
      <c r="AF361" s="29" t="s">
        <v>7</v>
      </c>
    </row>
    <row r="362" spans="2:32" s="13" customFormat="1">
      <c r="B362" s="42"/>
      <c r="C362" s="51" t="s">
        <v>361</v>
      </c>
      <c r="D362" s="50"/>
      <c r="E362" s="50"/>
      <c r="F362" s="50"/>
      <c r="G362" s="50"/>
      <c r="H362" s="50"/>
      <c r="I362" s="49" t="s">
        <v>360</v>
      </c>
      <c r="J362" s="48" t="s">
        <v>329</v>
      </c>
      <c r="K362" s="48" t="s">
        <v>329</v>
      </c>
      <c r="L362" s="48" t="s">
        <v>329</v>
      </c>
      <c r="M362" s="48" t="s">
        <v>329</v>
      </c>
      <c r="N362" s="48" t="s">
        <v>329</v>
      </c>
      <c r="O362" s="48" t="s">
        <v>329</v>
      </c>
      <c r="P362" s="48" t="s">
        <v>329</v>
      </c>
      <c r="Q362" s="48" t="s">
        <v>329</v>
      </c>
      <c r="R362" s="48" t="s">
        <v>329</v>
      </c>
      <c r="S362" s="48"/>
      <c r="T362" s="48"/>
      <c r="U362" s="48"/>
      <c r="V362" s="48"/>
      <c r="W362" s="48" t="s">
        <v>329</v>
      </c>
      <c r="X362" s="48" t="s">
        <v>329</v>
      </c>
      <c r="Y362" s="48" t="s">
        <v>329</v>
      </c>
      <c r="Z362" s="48" t="s">
        <v>329</v>
      </c>
      <c r="AA362" s="48" t="s">
        <v>329</v>
      </c>
      <c r="AB362" s="48" t="s">
        <v>329</v>
      </c>
      <c r="AC362" s="48" t="s">
        <v>329</v>
      </c>
      <c r="AD362" s="47" t="s">
        <v>329</v>
      </c>
      <c r="AE362" s="58">
        <f>'[1]3 previsionale pdc'!K764/1000</f>
        <v>211.23599999999999</v>
      </c>
      <c r="AF362" s="29" t="s">
        <v>7</v>
      </c>
    </row>
    <row r="363" spans="2:32" s="13" customFormat="1">
      <c r="B363" s="42"/>
      <c r="C363" s="51" t="s">
        <v>359</v>
      </c>
      <c r="D363" s="50"/>
      <c r="E363" s="50"/>
      <c r="F363" s="50"/>
      <c r="G363" s="50"/>
      <c r="H363" s="50"/>
      <c r="I363" s="49" t="s">
        <v>358</v>
      </c>
      <c r="J363" s="48" t="s">
        <v>329</v>
      </c>
      <c r="K363" s="48" t="s">
        <v>329</v>
      </c>
      <c r="L363" s="48" t="s">
        <v>329</v>
      </c>
      <c r="M363" s="48" t="s">
        <v>329</v>
      </c>
      <c r="N363" s="48" t="s">
        <v>329</v>
      </c>
      <c r="O363" s="48" t="s">
        <v>329</v>
      </c>
      <c r="P363" s="48" t="s">
        <v>329</v>
      </c>
      <c r="Q363" s="48" t="s">
        <v>329</v>
      </c>
      <c r="R363" s="48" t="s">
        <v>329</v>
      </c>
      <c r="S363" s="48"/>
      <c r="T363" s="48"/>
      <c r="U363" s="48"/>
      <c r="V363" s="48"/>
      <c r="W363" s="48" t="s">
        <v>329</v>
      </c>
      <c r="X363" s="48" t="s">
        <v>329</v>
      </c>
      <c r="Y363" s="48" t="s">
        <v>329</v>
      </c>
      <c r="Z363" s="48" t="s">
        <v>329</v>
      </c>
      <c r="AA363" s="48" t="s">
        <v>329</v>
      </c>
      <c r="AB363" s="48" t="s">
        <v>329</v>
      </c>
      <c r="AC363" s="48" t="s">
        <v>329</v>
      </c>
      <c r="AD363" s="47" t="s">
        <v>329</v>
      </c>
      <c r="AE363" s="58">
        <f>'[1]3 previsionale pdc'!K783/1000</f>
        <v>0</v>
      </c>
      <c r="AF363" s="29" t="s">
        <v>7</v>
      </c>
    </row>
    <row r="364" spans="2:32" s="13" customFormat="1">
      <c r="B364" s="42"/>
      <c r="C364" s="51" t="s">
        <v>357</v>
      </c>
      <c r="D364" s="50"/>
      <c r="E364" s="50"/>
      <c r="F364" s="50"/>
      <c r="G364" s="50"/>
      <c r="H364" s="50"/>
      <c r="I364" s="49" t="s">
        <v>356</v>
      </c>
      <c r="J364" s="48" t="s">
        <v>329</v>
      </c>
      <c r="K364" s="48" t="s">
        <v>329</v>
      </c>
      <c r="L364" s="48" t="s">
        <v>329</v>
      </c>
      <c r="M364" s="48" t="s">
        <v>329</v>
      </c>
      <c r="N364" s="48" t="s">
        <v>329</v>
      </c>
      <c r="O364" s="48" t="s">
        <v>329</v>
      </c>
      <c r="P364" s="48" t="s">
        <v>329</v>
      </c>
      <c r="Q364" s="48" t="s">
        <v>329</v>
      </c>
      <c r="R364" s="48" t="s">
        <v>329</v>
      </c>
      <c r="S364" s="48"/>
      <c r="T364" s="48"/>
      <c r="U364" s="48"/>
      <c r="V364" s="48"/>
      <c r="W364" s="48" t="s">
        <v>329</v>
      </c>
      <c r="X364" s="48" t="s">
        <v>329</v>
      </c>
      <c r="Y364" s="48" t="s">
        <v>329</v>
      </c>
      <c r="Z364" s="48" t="s">
        <v>329</v>
      </c>
      <c r="AA364" s="48" t="s">
        <v>329</v>
      </c>
      <c r="AB364" s="48" t="s">
        <v>329</v>
      </c>
      <c r="AC364" s="48" t="s">
        <v>329</v>
      </c>
      <c r="AD364" s="47" t="s">
        <v>329</v>
      </c>
      <c r="AE364" s="58">
        <f>'[1]3 previsionale pdc'!K784/1000</f>
        <v>0</v>
      </c>
      <c r="AF364" s="29" t="s">
        <v>7</v>
      </c>
    </row>
    <row r="365" spans="2:32" s="13" customFormat="1">
      <c r="B365" s="29"/>
      <c r="C365" s="40" t="s">
        <v>355</v>
      </c>
      <c r="D365" s="39"/>
      <c r="E365" s="39"/>
      <c r="F365" s="39"/>
      <c r="G365" s="39"/>
      <c r="H365" s="39"/>
      <c r="I365" s="38" t="s">
        <v>354</v>
      </c>
      <c r="J365" s="37" t="s">
        <v>354</v>
      </c>
      <c r="K365" s="37" t="s">
        <v>354</v>
      </c>
      <c r="L365" s="37" t="s">
        <v>354</v>
      </c>
      <c r="M365" s="37" t="s">
        <v>354</v>
      </c>
      <c r="N365" s="37" t="s">
        <v>354</v>
      </c>
      <c r="O365" s="37" t="s">
        <v>354</v>
      </c>
      <c r="P365" s="37" t="s">
        <v>354</v>
      </c>
      <c r="Q365" s="37" t="s">
        <v>354</v>
      </c>
      <c r="R365" s="37" t="s">
        <v>354</v>
      </c>
      <c r="S365" s="37"/>
      <c r="T365" s="37"/>
      <c r="U365" s="37"/>
      <c r="V365" s="37"/>
      <c r="W365" s="37" t="s">
        <v>354</v>
      </c>
      <c r="X365" s="37" t="s">
        <v>354</v>
      </c>
      <c r="Y365" s="37" t="s">
        <v>354</v>
      </c>
      <c r="Z365" s="37" t="s">
        <v>354</v>
      </c>
      <c r="AA365" s="37" t="s">
        <v>354</v>
      </c>
      <c r="AB365" s="37" t="s">
        <v>354</v>
      </c>
      <c r="AC365" s="37" t="s">
        <v>354</v>
      </c>
      <c r="AD365" s="36" t="s">
        <v>354</v>
      </c>
      <c r="AE365" s="22">
        <f>SUM(AE366:AE368)</f>
        <v>4542.8969999999999</v>
      </c>
      <c r="AF365" s="29" t="s">
        <v>7</v>
      </c>
    </row>
    <row r="366" spans="2:32" s="13" customFormat="1">
      <c r="B366" s="42"/>
      <c r="C366" s="51" t="s">
        <v>353</v>
      </c>
      <c r="D366" s="50"/>
      <c r="E366" s="50"/>
      <c r="F366" s="50"/>
      <c r="G366" s="50"/>
      <c r="H366" s="50"/>
      <c r="I366" s="49" t="s">
        <v>352</v>
      </c>
      <c r="J366" s="48" t="s">
        <v>329</v>
      </c>
      <c r="K366" s="48" t="s">
        <v>329</v>
      </c>
      <c r="L366" s="48" t="s">
        <v>329</v>
      </c>
      <c r="M366" s="48" t="s">
        <v>329</v>
      </c>
      <c r="N366" s="48" t="s">
        <v>329</v>
      </c>
      <c r="O366" s="48" t="s">
        <v>329</v>
      </c>
      <c r="P366" s="48" t="s">
        <v>329</v>
      </c>
      <c r="Q366" s="48" t="s">
        <v>329</v>
      </c>
      <c r="R366" s="48" t="s">
        <v>329</v>
      </c>
      <c r="S366" s="48"/>
      <c r="T366" s="48"/>
      <c r="U366" s="48"/>
      <c r="V366" s="48"/>
      <c r="W366" s="48" t="s">
        <v>329</v>
      </c>
      <c r="X366" s="48" t="s">
        <v>329</v>
      </c>
      <c r="Y366" s="48" t="s">
        <v>329</v>
      </c>
      <c r="Z366" s="48" t="s">
        <v>329</v>
      </c>
      <c r="AA366" s="48" t="s">
        <v>329</v>
      </c>
      <c r="AB366" s="48" t="s">
        <v>329</v>
      </c>
      <c r="AC366" s="48" t="s">
        <v>329</v>
      </c>
      <c r="AD366" s="47" t="s">
        <v>329</v>
      </c>
      <c r="AE366" s="58">
        <f>'[1]3 previsionale pdc'!K786/1000</f>
        <v>4542.8969999999999</v>
      </c>
      <c r="AF366" s="29" t="s">
        <v>7</v>
      </c>
    </row>
    <row r="367" spans="2:32" s="13" customFormat="1">
      <c r="B367" s="42"/>
      <c r="C367" s="51" t="s">
        <v>351</v>
      </c>
      <c r="D367" s="50"/>
      <c r="E367" s="50"/>
      <c r="F367" s="50"/>
      <c r="G367" s="50"/>
      <c r="H367" s="50"/>
      <c r="I367" s="49" t="s">
        <v>350</v>
      </c>
      <c r="J367" s="48" t="s">
        <v>329</v>
      </c>
      <c r="K367" s="48" t="s">
        <v>329</v>
      </c>
      <c r="L367" s="48" t="s">
        <v>329</v>
      </c>
      <c r="M367" s="48" t="s">
        <v>329</v>
      </c>
      <c r="N367" s="48" t="s">
        <v>329</v>
      </c>
      <c r="O367" s="48" t="s">
        <v>329</v>
      </c>
      <c r="P367" s="48" t="s">
        <v>329</v>
      </c>
      <c r="Q367" s="48" t="s">
        <v>329</v>
      </c>
      <c r="R367" s="48" t="s">
        <v>329</v>
      </c>
      <c r="S367" s="48"/>
      <c r="T367" s="48"/>
      <c r="U367" s="48"/>
      <c r="V367" s="48"/>
      <c r="W367" s="48" t="s">
        <v>329</v>
      </c>
      <c r="X367" s="48" t="s">
        <v>329</v>
      </c>
      <c r="Y367" s="48" t="s">
        <v>329</v>
      </c>
      <c r="Z367" s="48" t="s">
        <v>329</v>
      </c>
      <c r="AA367" s="48" t="s">
        <v>329</v>
      </c>
      <c r="AB367" s="48" t="s">
        <v>329</v>
      </c>
      <c r="AC367" s="48" t="s">
        <v>329</v>
      </c>
      <c r="AD367" s="47" t="s">
        <v>329</v>
      </c>
      <c r="AE367" s="58">
        <f>'[1]3 previsionale pdc'!K804/1000</f>
        <v>0</v>
      </c>
      <c r="AF367" s="29" t="s">
        <v>7</v>
      </c>
    </row>
    <row r="368" spans="2:32" s="13" customFormat="1">
      <c r="B368" s="42"/>
      <c r="C368" s="51" t="s">
        <v>349</v>
      </c>
      <c r="D368" s="50"/>
      <c r="E368" s="50"/>
      <c r="F368" s="50"/>
      <c r="G368" s="50"/>
      <c r="H368" s="50"/>
      <c r="I368" s="49" t="s">
        <v>348</v>
      </c>
      <c r="J368" s="48" t="s">
        <v>329</v>
      </c>
      <c r="K368" s="48" t="s">
        <v>329</v>
      </c>
      <c r="L368" s="48" t="s">
        <v>329</v>
      </c>
      <c r="M368" s="48" t="s">
        <v>329</v>
      </c>
      <c r="N368" s="48" t="s">
        <v>329</v>
      </c>
      <c r="O368" s="48" t="s">
        <v>329</v>
      </c>
      <c r="P368" s="48" t="s">
        <v>329</v>
      </c>
      <c r="Q368" s="48" t="s">
        <v>329</v>
      </c>
      <c r="R368" s="48" t="s">
        <v>329</v>
      </c>
      <c r="S368" s="48"/>
      <c r="T368" s="48"/>
      <c r="U368" s="48"/>
      <c r="V368" s="48"/>
      <c r="W368" s="48" t="s">
        <v>329</v>
      </c>
      <c r="X368" s="48" t="s">
        <v>329</v>
      </c>
      <c r="Y368" s="48" t="s">
        <v>329</v>
      </c>
      <c r="Z368" s="48" t="s">
        <v>329</v>
      </c>
      <c r="AA368" s="48" t="s">
        <v>329</v>
      </c>
      <c r="AB368" s="48" t="s">
        <v>329</v>
      </c>
      <c r="AC368" s="48" t="s">
        <v>329</v>
      </c>
      <c r="AD368" s="47" t="s">
        <v>329</v>
      </c>
      <c r="AE368" s="58">
        <f>'[1]3 previsionale pdc'!K805/1000</f>
        <v>0</v>
      </c>
      <c r="AF368" s="29" t="s">
        <v>7</v>
      </c>
    </row>
    <row r="369" spans="2:32" s="13" customFormat="1">
      <c r="B369" s="29"/>
      <c r="C369" s="35" t="s">
        <v>347</v>
      </c>
      <c r="D369" s="34"/>
      <c r="E369" s="34"/>
      <c r="F369" s="34"/>
      <c r="G369" s="34"/>
      <c r="H369" s="34"/>
      <c r="I369" s="33" t="s">
        <v>346</v>
      </c>
      <c r="J369" s="32" t="s">
        <v>346</v>
      </c>
      <c r="K369" s="32" t="s">
        <v>346</v>
      </c>
      <c r="L369" s="32" t="s">
        <v>346</v>
      </c>
      <c r="M369" s="32" t="s">
        <v>346</v>
      </c>
      <c r="N369" s="32" t="s">
        <v>346</v>
      </c>
      <c r="O369" s="32" t="s">
        <v>346</v>
      </c>
      <c r="P369" s="32" t="s">
        <v>346</v>
      </c>
      <c r="Q369" s="32" t="s">
        <v>346</v>
      </c>
      <c r="R369" s="32" t="s">
        <v>346</v>
      </c>
      <c r="S369" s="32"/>
      <c r="T369" s="32"/>
      <c r="U369" s="32"/>
      <c r="V369" s="32"/>
      <c r="W369" s="32" t="s">
        <v>346</v>
      </c>
      <c r="X369" s="32" t="s">
        <v>346</v>
      </c>
      <c r="Y369" s="32" t="s">
        <v>346</v>
      </c>
      <c r="Z369" s="32" t="s">
        <v>346</v>
      </c>
      <c r="AA369" s="32" t="s">
        <v>346</v>
      </c>
      <c r="AB369" s="32" t="s">
        <v>346</v>
      </c>
      <c r="AC369" s="32" t="s">
        <v>346</v>
      </c>
      <c r="AD369" s="31" t="s">
        <v>346</v>
      </c>
      <c r="AE369" s="41">
        <f>AE370+AE374</f>
        <v>3156.0320000000002</v>
      </c>
      <c r="AF369" s="29" t="s">
        <v>7</v>
      </c>
    </row>
    <row r="370" spans="2:32" s="13" customFormat="1">
      <c r="B370" s="29"/>
      <c r="C370" s="40" t="s">
        <v>345</v>
      </c>
      <c r="D370" s="39"/>
      <c r="E370" s="39"/>
      <c r="F370" s="39"/>
      <c r="G370" s="39"/>
      <c r="H370" s="39"/>
      <c r="I370" s="38" t="s">
        <v>344</v>
      </c>
      <c r="J370" s="37" t="s">
        <v>344</v>
      </c>
      <c r="K370" s="37" t="s">
        <v>344</v>
      </c>
      <c r="L370" s="37" t="s">
        <v>344</v>
      </c>
      <c r="M370" s="37" t="s">
        <v>344</v>
      </c>
      <c r="N370" s="37" t="s">
        <v>344</v>
      </c>
      <c r="O370" s="37" t="s">
        <v>344</v>
      </c>
      <c r="P370" s="37" t="s">
        <v>344</v>
      </c>
      <c r="Q370" s="37" t="s">
        <v>344</v>
      </c>
      <c r="R370" s="37" t="s">
        <v>344</v>
      </c>
      <c r="S370" s="37"/>
      <c r="T370" s="37"/>
      <c r="U370" s="37"/>
      <c r="V370" s="37"/>
      <c r="W370" s="37" t="s">
        <v>344</v>
      </c>
      <c r="X370" s="37" t="s">
        <v>344</v>
      </c>
      <c r="Y370" s="37" t="s">
        <v>344</v>
      </c>
      <c r="Z370" s="37" t="s">
        <v>344</v>
      </c>
      <c r="AA370" s="37" t="s">
        <v>344</v>
      </c>
      <c r="AB370" s="37" t="s">
        <v>344</v>
      </c>
      <c r="AC370" s="37" t="s">
        <v>344</v>
      </c>
      <c r="AD370" s="36" t="s">
        <v>344</v>
      </c>
      <c r="AE370" s="22">
        <f>SUM(AE371:AE373)</f>
        <v>836.23900000000003</v>
      </c>
      <c r="AF370" s="29" t="s">
        <v>7</v>
      </c>
    </row>
    <row r="371" spans="2:32" s="13" customFormat="1">
      <c r="B371" s="42"/>
      <c r="C371" s="51" t="s">
        <v>343</v>
      </c>
      <c r="D371" s="50"/>
      <c r="E371" s="50"/>
      <c r="F371" s="50"/>
      <c r="G371" s="50"/>
      <c r="H371" s="50"/>
      <c r="I371" s="49" t="s">
        <v>342</v>
      </c>
      <c r="J371" s="48" t="s">
        <v>329</v>
      </c>
      <c r="K371" s="48" t="s">
        <v>329</v>
      </c>
      <c r="L371" s="48" t="s">
        <v>329</v>
      </c>
      <c r="M371" s="48" t="s">
        <v>329</v>
      </c>
      <c r="N371" s="48" t="s">
        <v>329</v>
      </c>
      <c r="O371" s="48" t="s">
        <v>329</v>
      </c>
      <c r="P371" s="48" t="s">
        <v>329</v>
      </c>
      <c r="Q371" s="48" t="s">
        <v>329</v>
      </c>
      <c r="R371" s="48" t="s">
        <v>329</v>
      </c>
      <c r="S371" s="48"/>
      <c r="T371" s="48"/>
      <c r="U371" s="48"/>
      <c r="V371" s="48"/>
      <c r="W371" s="48" t="s">
        <v>329</v>
      </c>
      <c r="X371" s="48" t="s">
        <v>329</v>
      </c>
      <c r="Y371" s="48" t="s">
        <v>329</v>
      </c>
      <c r="Z371" s="48" t="s">
        <v>329</v>
      </c>
      <c r="AA371" s="48" t="s">
        <v>329</v>
      </c>
      <c r="AB371" s="48" t="s">
        <v>329</v>
      </c>
      <c r="AC371" s="48" t="s">
        <v>329</v>
      </c>
      <c r="AD371" s="47" t="s">
        <v>329</v>
      </c>
      <c r="AE371" s="58">
        <f>'[1]3 previsionale pdc'!K808/1000</f>
        <v>836.23900000000003</v>
      </c>
      <c r="AF371" s="29" t="s">
        <v>7</v>
      </c>
    </row>
    <row r="372" spans="2:32" s="13" customFormat="1">
      <c r="B372" s="42"/>
      <c r="C372" s="51" t="s">
        <v>341</v>
      </c>
      <c r="D372" s="50"/>
      <c r="E372" s="50"/>
      <c r="F372" s="50"/>
      <c r="G372" s="50"/>
      <c r="H372" s="50"/>
      <c r="I372" s="49" t="s">
        <v>340</v>
      </c>
      <c r="J372" s="48" t="s">
        <v>329</v>
      </c>
      <c r="K372" s="48" t="s">
        <v>329</v>
      </c>
      <c r="L372" s="48" t="s">
        <v>329</v>
      </c>
      <c r="M372" s="48" t="s">
        <v>329</v>
      </c>
      <c r="N372" s="48" t="s">
        <v>329</v>
      </c>
      <c r="O372" s="48" t="s">
        <v>329</v>
      </c>
      <c r="P372" s="48" t="s">
        <v>329</v>
      </c>
      <c r="Q372" s="48" t="s">
        <v>329</v>
      </c>
      <c r="R372" s="48" t="s">
        <v>329</v>
      </c>
      <c r="S372" s="48"/>
      <c r="T372" s="48"/>
      <c r="U372" s="48"/>
      <c r="V372" s="48"/>
      <c r="W372" s="48" t="s">
        <v>329</v>
      </c>
      <c r="X372" s="48" t="s">
        <v>329</v>
      </c>
      <c r="Y372" s="48" t="s">
        <v>329</v>
      </c>
      <c r="Z372" s="48" t="s">
        <v>329</v>
      </c>
      <c r="AA372" s="48" t="s">
        <v>329</v>
      </c>
      <c r="AB372" s="48" t="s">
        <v>329</v>
      </c>
      <c r="AC372" s="48" t="s">
        <v>329</v>
      </c>
      <c r="AD372" s="47" t="s">
        <v>329</v>
      </c>
      <c r="AE372" s="58">
        <f>'[1]3 previsionale pdc'!K826/1000</f>
        <v>0</v>
      </c>
      <c r="AF372" s="29" t="s">
        <v>7</v>
      </c>
    </row>
    <row r="373" spans="2:32" s="13" customFormat="1">
      <c r="B373" s="42"/>
      <c r="C373" s="51" t="s">
        <v>339</v>
      </c>
      <c r="D373" s="50"/>
      <c r="E373" s="50"/>
      <c r="F373" s="50"/>
      <c r="G373" s="50"/>
      <c r="H373" s="50"/>
      <c r="I373" s="49" t="s">
        <v>338</v>
      </c>
      <c r="J373" s="48" t="s">
        <v>329</v>
      </c>
      <c r="K373" s="48" t="s">
        <v>329</v>
      </c>
      <c r="L373" s="48" t="s">
        <v>329</v>
      </c>
      <c r="M373" s="48" t="s">
        <v>329</v>
      </c>
      <c r="N373" s="48" t="s">
        <v>329</v>
      </c>
      <c r="O373" s="48" t="s">
        <v>329</v>
      </c>
      <c r="P373" s="48" t="s">
        <v>329</v>
      </c>
      <c r="Q373" s="48" t="s">
        <v>329</v>
      </c>
      <c r="R373" s="48" t="s">
        <v>329</v>
      </c>
      <c r="S373" s="48"/>
      <c r="T373" s="48"/>
      <c r="U373" s="48"/>
      <c r="V373" s="48"/>
      <c r="W373" s="48" t="s">
        <v>329</v>
      </c>
      <c r="X373" s="48" t="s">
        <v>329</v>
      </c>
      <c r="Y373" s="48" t="s">
        <v>329</v>
      </c>
      <c r="Z373" s="48" t="s">
        <v>329</v>
      </c>
      <c r="AA373" s="48" t="s">
        <v>329</v>
      </c>
      <c r="AB373" s="48" t="s">
        <v>329</v>
      </c>
      <c r="AC373" s="48" t="s">
        <v>329</v>
      </c>
      <c r="AD373" s="47" t="s">
        <v>329</v>
      </c>
      <c r="AE373" s="58">
        <f>'[1]3 previsionale pdc'!K827/1000</f>
        <v>0</v>
      </c>
      <c r="AF373" s="29" t="s">
        <v>7</v>
      </c>
    </row>
    <row r="374" spans="2:32" s="13" customFormat="1">
      <c r="B374" s="29"/>
      <c r="C374" s="40" t="s">
        <v>337</v>
      </c>
      <c r="D374" s="39"/>
      <c r="E374" s="39"/>
      <c r="F374" s="39"/>
      <c r="G374" s="39"/>
      <c r="H374" s="39"/>
      <c r="I374" s="38" t="s">
        <v>336</v>
      </c>
      <c r="J374" s="37" t="s">
        <v>336</v>
      </c>
      <c r="K374" s="37" t="s">
        <v>336</v>
      </c>
      <c r="L374" s="37" t="s">
        <v>336</v>
      </c>
      <c r="M374" s="37" t="s">
        <v>336</v>
      </c>
      <c r="N374" s="37" t="s">
        <v>336</v>
      </c>
      <c r="O374" s="37" t="s">
        <v>336</v>
      </c>
      <c r="P374" s="37" t="s">
        <v>336</v>
      </c>
      <c r="Q374" s="37" t="s">
        <v>336</v>
      </c>
      <c r="R374" s="37" t="s">
        <v>336</v>
      </c>
      <c r="S374" s="37"/>
      <c r="T374" s="37"/>
      <c r="U374" s="37"/>
      <c r="V374" s="37"/>
      <c r="W374" s="37" t="s">
        <v>336</v>
      </c>
      <c r="X374" s="37" t="s">
        <v>336</v>
      </c>
      <c r="Y374" s="37" t="s">
        <v>336</v>
      </c>
      <c r="Z374" s="37" t="s">
        <v>336</v>
      </c>
      <c r="AA374" s="37" t="s">
        <v>336</v>
      </c>
      <c r="AB374" s="37" t="s">
        <v>336</v>
      </c>
      <c r="AC374" s="37" t="s">
        <v>336</v>
      </c>
      <c r="AD374" s="36" t="s">
        <v>336</v>
      </c>
      <c r="AE374" s="22">
        <f>SUM(AE375:AE377)</f>
        <v>2319.7930000000001</v>
      </c>
      <c r="AF374" s="29" t="s">
        <v>7</v>
      </c>
    </row>
    <row r="375" spans="2:32" s="13" customFormat="1">
      <c r="B375" s="42"/>
      <c r="C375" s="51" t="s">
        <v>335</v>
      </c>
      <c r="D375" s="50"/>
      <c r="E375" s="50"/>
      <c r="F375" s="50"/>
      <c r="G375" s="50"/>
      <c r="H375" s="50"/>
      <c r="I375" s="49" t="s">
        <v>334</v>
      </c>
      <c r="J375" s="48" t="s">
        <v>329</v>
      </c>
      <c r="K375" s="48" t="s">
        <v>329</v>
      </c>
      <c r="L375" s="48" t="s">
        <v>329</v>
      </c>
      <c r="M375" s="48" t="s">
        <v>329</v>
      </c>
      <c r="N375" s="48" t="s">
        <v>329</v>
      </c>
      <c r="O375" s="48" t="s">
        <v>329</v>
      </c>
      <c r="P375" s="48" t="s">
        <v>329</v>
      </c>
      <c r="Q375" s="48" t="s">
        <v>329</v>
      </c>
      <c r="R375" s="48" t="s">
        <v>329</v>
      </c>
      <c r="S375" s="48"/>
      <c r="T375" s="48"/>
      <c r="U375" s="48"/>
      <c r="V375" s="48"/>
      <c r="W375" s="48" t="s">
        <v>329</v>
      </c>
      <c r="X375" s="48" t="s">
        <v>329</v>
      </c>
      <c r="Y375" s="48" t="s">
        <v>329</v>
      </c>
      <c r="Z375" s="48" t="s">
        <v>329</v>
      </c>
      <c r="AA375" s="48" t="s">
        <v>329</v>
      </c>
      <c r="AB375" s="48" t="s">
        <v>329</v>
      </c>
      <c r="AC375" s="48" t="s">
        <v>329</v>
      </c>
      <c r="AD375" s="47" t="s">
        <v>329</v>
      </c>
      <c r="AE375" s="58">
        <f>'[1]3 previsionale pdc'!K829/1000</f>
        <v>2319.7930000000001</v>
      </c>
      <c r="AF375" s="29" t="s">
        <v>7</v>
      </c>
    </row>
    <row r="376" spans="2:32" s="13" customFormat="1">
      <c r="B376" s="42"/>
      <c r="C376" s="51" t="s">
        <v>333</v>
      </c>
      <c r="D376" s="50"/>
      <c r="E376" s="50"/>
      <c r="F376" s="50"/>
      <c r="G376" s="50"/>
      <c r="H376" s="50"/>
      <c r="I376" s="49" t="s">
        <v>332</v>
      </c>
      <c r="J376" s="48" t="s">
        <v>329</v>
      </c>
      <c r="K376" s="48" t="s">
        <v>329</v>
      </c>
      <c r="L376" s="48" t="s">
        <v>329</v>
      </c>
      <c r="M376" s="48" t="s">
        <v>329</v>
      </c>
      <c r="N376" s="48" t="s">
        <v>329</v>
      </c>
      <c r="O376" s="48" t="s">
        <v>329</v>
      </c>
      <c r="P376" s="48" t="s">
        <v>329</v>
      </c>
      <c r="Q376" s="48" t="s">
        <v>329</v>
      </c>
      <c r="R376" s="48" t="s">
        <v>329</v>
      </c>
      <c r="S376" s="48"/>
      <c r="T376" s="48"/>
      <c r="U376" s="48"/>
      <c r="V376" s="48"/>
      <c r="W376" s="48" t="s">
        <v>329</v>
      </c>
      <c r="X376" s="48" t="s">
        <v>329</v>
      </c>
      <c r="Y376" s="48" t="s">
        <v>329</v>
      </c>
      <c r="Z376" s="48" t="s">
        <v>329</v>
      </c>
      <c r="AA376" s="48" t="s">
        <v>329</v>
      </c>
      <c r="AB376" s="48" t="s">
        <v>329</v>
      </c>
      <c r="AC376" s="48" t="s">
        <v>329</v>
      </c>
      <c r="AD376" s="47" t="s">
        <v>329</v>
      </c>
      <c r="AE376" s="58">
        <f>'[1]3 previsionale pdc'!K847/1000</f>
        <v>0</v>
      </c>
      <c r="AF376" s="29" t="s">
        <v>7</v>
      </c>
    </row>
    <row r="377" spans="2:32" s="13" customFormat="1">
      <c r="B377" s="42"/>
      <c r="C377" s="51" t="s">
        <v>331</v>
      </c>
      <c r="D377" s="50"/>
      <c r="E377" s="50"/>
      <c r="F377" s="50"/>
      <c r="G377" s="50"/>
      <c r="H377" s="50"/>
      <c r="I377" s="49" t="s">
        <v>330</v>
      </c>
      <c r="J377" s="48" t="s">
        <v>329</v>
      </c>
      <c r="K377" s="48" t="s">
        <v>329</v>
      </c>
      <c r="L377" s="48" t="s">
        <v>329</v>
      </c>
      <c r="M377" s="48" t="s">
        <v>329</v>
      </c>
      <c r="N377" s="48" t="s">
        <v>329</v>
      </c>
      <c r="O377" s="48" t="s">
        <v>329</v>
      </c>
      <c r="P377" s="48" t="s">
        <v>329</v>
      </c>
      <c r="Q377" s="48" t="s">
        <v>329</v>
      </c>
      <c r="R377" s="48" t="s">
        <v>329</v>
      </c>
      <c r="S377" s="48"/>
      <c r="T377" s="48"/>
      <c r="U377" s="48"/>
      <c r="V377" s="48"/>
      <c r="W377" s="48" t="s">
        <v>329</v>
      </c>
      <c r="X377" s="48" t="s">
        <v>329</v>
      </c>
      <c r="Y377" s="48" t="s">
        <v>329</v>
      </c>
      <c r="Z377" s="48" t="s">
        <v>329</v>
      </c>
      <c r="AA377" s="48" t="s">
        <v>329</v>
      </c>
      <c r="AB377" s="48" t="s">
        <v>329</v>
      </c>
      <c r="AC377" s="48" t="s">
        <v>329</v>
      </c>
      <c r="AD377" s="47" t="s">
        <v>329</v>
      </c>
      <c r="AE377" s="58">
        <f>'[1]3 previsionale pdc'!K848/1000</f>
        <v>0</v>
      </c>
      <c r="AF377" s="29" t="s">
        <v>7</v>
      </c>
    </row>
    <row r="378" spans="2:32" s="13" customFormat="1">
      <c r="B378" s="29"/>
      <c r="C378" s="35" t="s">
        <v>328</v>
      </c>
      <c r="D378" s="34"/>
      <c r="E378" s="34"/>
      <c r="F378" s="34"/>
      <c r="G378" s="34"/>
      <c r="H378" s="34"/>
      <c r="I378" s="33" t="s">
        <v>327</v>
      </c>
      <c r="J378" s="32" t="s">
        <v>326</v>
      </c>
      <c r="K378" s="32" t="s">
        <v>326</v>
      </c>
      <c r="L378" s="32" t="s">
        <v>326</v>
      </c>
      <c r="M378" s="32" t="s">
        <v>326</v>
      </c>
      <c r="N378" s="32" t="s">
        <v>326</v>
      </c>
      <c r="O378" s="32" t="s">
        <v>326</v>
      </c>
      <c r="P378" s="32" t="s">
        <v>326</v>
      </c>
      <c r="Q378" s="32" t="s">
        <v>326</v>
      </c>
      <c r="R378" s="32" t="s">
        <v>326</v>
      </c>
      <c r="S378" s="32"/>
      <c r="T378" s="32"/>
      <c r="U378" s="32"/>
      <c r="V378" s="32"/>
      <c r="W378" s="32" t="s">
        <v>326</v>
      </c>
      <c r="X378" s="32" t="s">
        <v>326</v>
      </c>
      <c r="Y378" s="32" t="s">
        <v>326</v>
      </c>
      <c r="Z378" s="32" t="s">
        <v>326</v>
      </c>
      <c r="AA378" s="32" t="s">
        <v>326</v>
      </c>
      <c r="AB378" s="32" t="s">
        <v>326</v>
      </c>
      <c r="AC378" s="32" t="s">
        <v>326</v>
      </c>
      <c r="AD378" s="31" t="s">
        <v>326</v>
      </c>
      <c r="AE378" s="41">
        <f>AE379+AE380+AE381</f>
        <v>862.03200000000004</v>
      </c>
      <c r="AF378" s="29" t="s">
        <v>7</v>
      </c>
    </row>
    <row r="379" spans="2:32" s="13" customFormat="1">
      <c r="B379" s="29"/>
      <c r="C379" s="40" t="s">
        <v>325</v>
      </c>
      <c r="D379" s="39"/>
      <c r="E379" s="39"/>
      <c r="F379" s="39"/>
      <c r="G379" s="39"/>
      <c r="H379" s="39"/>
      <c r="I379" s="38" t="s">
        <v>324</v>
      </c>
      <c r="J379" s="37" t="s">
        <v>323</v>
      </c>
      <c r="K379" s="37" t="s">
        <v>323</v>
      </c>
      <c r="L379" s="37" t="s">
        <v>323</v>
      </c>
      <c r="M379" s="37" t="s">
        <v>323</v>
      </c>
      <c r="N379" s="37" t="s">
        <v>323</v>
      </c>
      <c r="O379" s="37" t="s">
        <v>323</v>
      </c>
      <c r="P379" s="37" t="s">
        <v>323</v>
      </c>
      <c r="Q379" s="37" t="s">
        <v>323</v>
      </c>
      <c r="R379" s="37" t="s">
        <v>323</v>
      </c>
      <c r="S379" s="37"/>
      <c r="T379" s="37"/>
      <c r="U379" s="37"/>
      <c r="V379" s="37"/>
      <c r="W379" s="37" t="s">
        <v>323</v>
      </c>
      <c r="X379" s="37" t="s">
        <v>323</v>
      </c>
      <c r="Y379" s="37" t="s">
        <v>323</v>
      </c>
      <c r="Z379" s="37" t="s">
        <v>323</v>
      </c>
      <c r="AA379" s="37" t="s">
        <v>323</v>
      </c>
      <c r="AB379" s="37" t="s">
        <v>323</v>
      </c>
      <c r="AC379" s="37" t="s">
        <v>323</v>
      </c>
      <c r="AD379" s="36" t="s">
        <v>323</v>
      </c>
      <c r="AE379" s="22">
        <f>'[1]3 previsionale pdc'!K851/1000</f>
        <v>290.327</v>
      </c>
      <c r="AF379" s="29" t="s">
        <v>7</v>
      </c>
    </row>
    <row r="380" spans="2:32" s="13" customFormat="1">
      <c r="B380" s="29"/>
      <c r="C380" s="40" t="s">
        <v>322</v>
      </c>
      <c r="D380" s="39"/>
      <c r="E380" s="39"/>
      <c r="F380" s="39"/>
      <c r="G380" s="39"/>
      <c r="H380" s="39"/>
      <c r="I380" s="38" t="s">
        <v>321</v>
      </c>
      <c r="J380" s="37" t="s">
        <v>321</v>
      </c>
      <c r="K380" s="37" t="s">
        <v>321</v>
      </c>
      <c r="L380" s="37" t="s">
        <v>321</v>
      </c>
      <c r="M380" s="37" t="s">
        <v>321</v>
      </c>
      <c r="N380" s="37" t="s">
        <v>321</v>
      </c>
      <c r="O380" s="37" t="s">
        <v>321</v>
      </c>
      <c r="P380" s="37" t="s">
        <v>321</v>
      </c>
      <c r="Q380" s="37" t="s">
        <v>321</v>
      </c>
      <c r="R380" s="37" t="s">
        <v>321</v>
      </c>
      <c r="S380" s="37"/>
      <c r="T380" s="37"/>
      <c r="U380" s="37"/>
      <c r="V380" s="37"/>
      <c r="W380" s="37" t="s">
        <v>321</v>
      </c>
      <c r="X380" s="37" t="s">
        <v>321</v>
      </c>
      <c r="Y380" s="37" t="s">
        <v>321</v>
      </c>
      <c r="Z380" s="37" t="s">
        <v>321</v>
      </c>
      <c r="AA380" s="37" t="s">
        <v>321</v>
      </c>
      <c r="AB380" s="37" t="s">
        <v>321</v>
      </c>
      <c r="AC380" s="37" t="s">
        <v>321</v>
      </c>
      <c r="AD380" s="36" t="s">
        <v>321</v>
      </c>
      <c r="AE380" s="22">
        <f>'[1]3 previsionale pdc'!K857/1000</f>
        <v>0</v>
      </c>
      <c r="AF380" s="29" t="s">
        <v>7</v>
      </c>
    </row>
    <row r="381" spans="2:32" s="13" customFormat="1">
      <c r="B381" s="29"/>
      <c r="C381" s="40" t="s">
        <v>320</v>
      </c>
      <c r="D381" s="39"/>
      <c r="E381" s="39"/>
      <c r="F381" s="39"/>
      <c r="G381" s="39"/>
      <c r="H381" s="39"/>
      <c r="I381" s="38" t="s">
        <v>319</v>
      </c>
      <c r="J381" s="37" t="s">
        <v>318</v>
      </c>
      <c r="K381" s="37" t="s">
        <v>318</v>
      </c>
      <c r="L381" s="37" t="s">
        <v>318</v>
      </c>
      <c r="M381" s="37" t="s">
        <v>318</v>
      </c>
      <c r="N381" s="37" t="s">
        <v>318</v>
      </c>
      <c r="O381" s="37" t="s">
        <v>318</v>
      </c>
      <c r="P381" s="37" t="s">
        <v>318</v>
      </c>
      <c r="Q381" s="37" t="s">
        <v>318</v>
      </c>
      <c r="R381" s="37" t="s">
        <v>318</v>
      </c>
      <c r="S381" s="37"/>
      <c r="T381" s="37"/>
      <c r="U381" s="37"/>
      <c r="V381" s="37"/>
      <c r="W381" s="37" t="s">
        <v>318</v>
      </c>
      <c r="X381" s="37" t="s">
        <v>318</v>
      </c>
      <c r="Y381" s="37" t="s">
        <v>318</v>
      </c>
      <c r="Z381" s="37" t="s">
        <v>318</v>
      </c>
      <c r="AA381" s="37" t="s">
        <v>318</v>
      </c>
      <c r="AB381" s="37" t="s">
        <v>318</v>
      </c>
      <c r="AC381" s="37" t="s">
        <v>318</v>
      </c>
      <c r="AD381" s="36" t="s">
        <v>318</v>
      </c>
      <c r="AE381" s="22">
        <f>AE382+AE383</f>
        <v>571.70500000000004</v>
      </c>
      <c r="AF381" s="29" t="s">
        <v>7</v>
      </c>
    </row>
    <row r="382" spans="2:32" s="13" customFormat="1">
      <c r="B382" s="29"/>
      <c r="C382" s="51" t="s">
        <v>317</v>
      </c>
      <c r="D382" s="50"/>
      <c r="E382" s="50"/>
      <c r="F382" s="50"/>
      <c r="G382" s="50"/>
      <c r="H382" s="50"/>
      <c r="I382" s="49" t="s">
        <v>316</v>
      </c>
      <c r="J382" s="48" t="s">
        <v>315</v>
      </c>
      <c r="K382" s="48" t="s">
        <v>315</v>
      </c>
      <c r="L382" s="48" t="s">
        <v>315</v>
      </c>
      <c r="M382" s="48" t="s">
        <v>315</v>
      </c>
      <c r="N382" s="48" t="s">
        <v>315</v>
      </c>
      <c r="O382" s="48" t="s">
        <v>315</v>
      </c>
      <c r="P382" s="48" t="s">
        <v>315</v>
      </c>
      <c r="Q382" s="48" t="s">
        <v>315</v>
      </c>
      <c r="R382" s="48" t="s">
        <v>315</v>
      </c>
      <c r="S382" s="48"/>
      <c r="T382" s="48"/>
      <c r="U382" s="48"/>
      <c r="V382" s="48"/>
      <c r="W382" s="48" t="s">
        <v>315</v>
      </c>
      <c r="X382" s="48" t="s">
        <v>315</v>
      </c>
      <c r="Y382" s="48" t="s">
        <v>315</v>
      </c>
      <c r="Z382" s="48" t="s">
        <v>315</v>
      </c>
      <c r="AA382" s="48" t="s">
        <v>315</v>
      </c>
      <c r="AB382" s="48" t="s">
        <v>315</v>
      </c>
      <c r="AC382" s="48" t="s">
        <v>315</v>
      </c>
      <c r="AD382" s="47" t="s">
        <v>315</v>
      </c>
      <c r="AE382" s="46">
        <f>'[1]3 previsionale pdc'!K860/1000</f>
        <v>487.08800000000002</v>
      </c>
      <c r="AF382" s="29" t="s">
        <v>7</v>
      </c>
    </row>
    <row r="383" spans="2:32" s="13" customFormat="1">
      <c r="B383" s="42"/>
      <c r="C383" s="51" t="s">
        <v>314</v>
      </c>
      <c r="D383" s="50"/>
      <c r="E383" s="50"/>
      <c r="F383" s="50"/>
      <c r="G383" s="50"/>
      <c r="H383" s="50"/>
      <c r="I383" s="49" t="s">
        <v>313</v>
      </c>
      <c r="J383" s="48" t="s">
        <v>312</v>
      </c>
      <c r="K383" s="48" t="s">
        <v>312</v>
      </c>
      <c r="L383" s="48" t="s">
        <v>312</v>
      </c>
      <c r="M383" s="48" t="s">
        <v>312</v>
      </c>
      <c r="N383" s="48" t="s">
        <v>312</v>
      </c>
      <c r="O383" s="48" t="s">
        <v>312</v>
      </c>
      <c r="P383" s="48" t="s">
        <v>312</v>
      </c>
      <c r="Q383" s="48" t="s">
        <v>312</v>
      </c>
      <c r="R383" s="48" t="s">
        <v>312</v>
      </c>
      <c r="S383" s="48"/>
      <c r="T383" s="48"/>
      <c r="U383" s="48"/>
      <c r="V383" s="48"/>
      <c r="W383" s="48" t="s">
        <v>312</v>
      </c>
      <c r="X383" s="48" t="s">
        <v>312</v>
      </c>
      <c r="Y383" s="48" t="s">
        <v>312</v>
      </c>
      <c r="Z383" s="48" t="s">
        <v>312</v>
      </c>
      <c r="AA383" s="48" t="s">
        <v>312</v>
      </c>
      <c r="AB383" s="48" t="s">
        <v>312</v>
      </c>
      <c r="AC383" s="48" t="s">
        <v>312</v>
      </c>
      <c r="AD383" s="47" t="s">
        <v>312</v>
      </c>
      <c r="AE383" s="46">
        <f>'[1]3 previsionale pdc'!K864/1000</f>
        <v>84.617000000000004</v>
      </c>
      <c r="AF383" s="29" t="s">
        <v>7</v>
      </c>
    </row>
    <row r="384" spans="2:32" s="13" customFormat="1">
      <c r="B384" s="29"/>
      <c r="C384" s="64" t="s">
        <v>311</v>
      </c>
      <c r="D384" s="63"/>
      <c r="E384" s="63"/>
      <c r="F384" s="63"/>
      <c r="G384" s="63"/>
      <c r="H384" s="63"/>
      <c r="I384" s="62" t="s">
        <v>310</v>
      </c>
      <c r="J384" s="61" t="s">
        <v>309</v>
      </c>
      <c r="K384" s="61" t="s">
        <v>309</v>
      </c>
      <c r="L384" s="61" t="s">
        <v>309</v>
      </c>
      <c r="M384" s="61" t="s">
        <v>309</v>
      </c>
      <c r="N384" s="61" t="s">
        <v>309</v>
      </c>
      <c r="O384" s="61" t="s">
        <v>309</v>
      </c>
      <c r="P384" s="61" t="s">
        <v>309</v>
      </c>
      <c r="Q384" s="61" t="s">
        <v>309</v>
      </c>
      <c r="R384" s="61" t="s">
        <v>309</v>
      </c>
      <c r="S384" s="61"/>
      <c r="T384" s="61"/>
      <c r="U384" s="61"/>
      <c r="V384" s="61"/>
      <c r="W384" s="61" t="s">
        <v>309</v>
      </c>
      <c r="X384" s="61" t="s">
        <v>309</v>
      </c>
      <c r="Y384" s="61" t="s">
        <v>309</v>
      </c>
      <c r="Z384" s="61" t="s">
        <v>309</v>
      </c>
      <c r="AA384" s="61" t="s">
        <v>309</v>
      </c>
      <c r="AB384" s="61" t="s">
        <v>309</v>
      </c>
      <c r="AC384" s="61" t="s">
        <v>309</v>
      </c>
      <c r="AD384" s="60" t="s">
        <v>309</v>
      </c>
      <c r="AE384" s="59">
        <f>AE385+AE386</f>
        <v>4457.5820000000003</v>
      </c>
      <c r="AF384" s="29" t="s">
        <v>7</v>
      </c>
    </row>
    <row r="385" spans="2:32" s="13" customFormat="1">
      <c r="B385" s="29"/>
      <c r="C385" s="35" t="s">
        <v>308</v>
      </c>
      <c r="D385" s="34"/>
      <c r="E385" s="34"/>
      <c r="F385" s="34"/>
      <c r="G385" s="34"/>
      <c r="H385" s="34"/>
      <c r="I385" s="33" t="s">
        <v>307</v>
      </c>
      <c r="J385" s="32" t="s">
        <v>307</v>
      </c>
      <c r="K385" s="32" t="s">
        <v>307</v>
      </c>
      <c r="L385" s="32" t="s">
        <v>307</v>
      </c>
      <c r="M385" s="32" t="s">
        <v>307</v>
      </c>
      <c r="N385" s="32" t="s">
        <v>307</v>
      </c>
      <c r="O385" s="32" t="s">
        <v>307</v>
      </c>
      <c r="P385" s="32" t="s">
        <v>307</v>
      </c>
      <c r="Q385" s="32" t="s">
        <v>307</v>
      </c>
      <c r="R385" s="32" t="s">
        <v>307</v>
      </c>
      <c r="S385" s="32"/>
      <c r="T385" s="32"/>
      <c r="U385" s="32"/>
      <c r="V385" s="32"/>
      <c r="W385" s="32" t="s">
        <v>307</v>
      </c>
      <c r="X385" s="32" t="s">
        <v>307</v>
      </c>
      <c r="Y385" s="32" t="s">
        <v>307</v>
      </c>
      <c r="Z385" s="32" t="s">
        <v>307</v>
      </c>
      <c r="AA385" s="32" t="s">
        <v>307</v>
      </c>
      <c r="AB385" s="32" t="s">
        <v>307</v>
      </c>
      <c r="AC385" s="32" t="s">
        <v>307</v>
      </c>
      <c r="AD385" s="31" t="s">
        <v>307</v>
      </c>
      <c r="AE385" s="41">
        <f>'[1]3 previsionale pdc'!K871/1000</f>
        <v>43.283999999999999</v>
      </c>
      <c r="AF385" s="29" t="s">
        <v>7</v>
      </c>
    </row>
    <row r="386" spans="2:32" s="13" customFormat="1">
      <c r="B386" s="29"/>
      <c r="C386" s="35" t="s">
        <v>306</v>
      </c>
      <c r="D386" s="34"/>
      <c r="E386" s="34"/>
      <c r="F386" s="34"/>
      <c r="G386" s="34"/>
      <c r="H386" s="34"/>
      <c r="I386" s="33" t="s">
        <v>305</v>
      </c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1"/>
      <c r="AE386" s="41">
        <f>AE387+AE390</f>
        <v>4414.2980000000007</v>
      </c>
      <c r="AF386" s="29" t="s">
        <v>7</v>
      </c>
    </row>
    <row r="387" spans="2:32" s="13" customFormat="1">
      <c r="B387" s="29"/>
      <c r="C387" s="35" t="s">
        <v>304</v>
      </c>
      <c r="D387" s="34"/>
      <c r="E387" s="34"/>
      <c r="F387" s="34"/>
      <c r="G387" s="34"/>
      <c r="H387" s="34"/>
      <c r="I387" s="33" t="s">
        <v>303</v>
      </c>
      <c r="J387" s="32" t="s">
        <v>302</v>
      </c>
      <c r="K387" s="32" t="s">
        <v>302</v>
      </c>
      <c r="L387" s="32" t="s">
        <v>302</v>
      </c>
      <c r="M387" s="32" t="s">
        <v>302</v>
      </c>
      <c r="N387" s="32" t="s">
        <v>302</v>
      </c>
      <c r="O387" s="32" t="s">
        <v>302</v>
      </c>
      <c r="P387" s="32" t="s">
        <v>302</v>
      </c>
      <c r="Q387" s="32" t="s">
        <v>302</v>
      </c>
      <c r="R387" s="32" t="s">
        <v>302</v>
      </c>
      <c r="S387" s="32"/>
      <c r="T387" s="32"/>
      <c r="U387" s="32"/>
      <c r="V387" s="32"/>
      <c r="W387" s="32" t="s">
        <v>302</v>
      </c>
      <c r="X387" s="32" t="s">
        <v>302</v>
      </c>
      <c r="Y387" s="32" t="s">
        <v>302</v>
      </c>
      <c r="Z387" s="32" t="s">
        <v>302</v>
      </c>
      <c r="AA387" s="32" t="s">
        <v>302</v>
      </c>
      <c r="AB387" s="32" t="s">
        <v>302</v>
      </c>
      <c r="AC387" s="32" t="s">
        <v>302</v>
      </c>
      <c r="AD387" s="31" t="s">
        <v>302</v>
      </c>
      <c r="AE387" s="41">
        <f>SUM(AE388:AE389)</f>
        <v>1714.0940000000001</v>
      </c>
      <c r="AF387" s="29" t="s">
        <v>7</v>
      </c>
    </row>
    <row r="388" spans="2:32" s="13" customFormat="1">
      <c r="B388" s="29"/>
      <c r="C388" s="40" t="s">
        <v>301</v>
      </c>
      <c r="D388" s="39"/>
      <c r="E388" s="39"/>
      <c r="F388" s="39"/>
      <c r="G388" s="39"/>
      <c r="H388" s="39"/>
      <c r="I388" s="38" t="s">
        <v>300</v>
      </c>
      <c r="J388" s="37" t="s">
        <v>299</v>
      </c>
      <c r="K388" s="37" t="s">
        <v>299</v>
      </c>
      <c r="L388" s="37" t="s">
        <v>299</v>
      </c>
      <c r="M388" s="37" t="s">
        <v>299</v>
      </c>
      <c r="N388" s="37" t="s">
        <v>299</v>
      </c>
      <c r="O388" s="37" t="s">
        <v>299</v>
      </c>
      <c r="P388" s="37" t="s">
        <v>299</v>
      </c>
      <c r="Q388" s="37" t="s">
        <v>299</v>
      </c>
      <c r="R388" s="37" t="s">
        <v>299</v>
      </c>
      <c r="S388" s="37"/>
      <c r="T388" s="37"/>
      <c r="U388" s="37"/>
      <c r="V388" s="37"/>
      <c r="W388" s="37" t="s">
        <v>299</v>
      </c>
      <c r="X388" s="37" t="s">
        <v>299</v>
      </c>
      <c r="Y388" s="37" t="s">
        <v>299</v>
      </c>
      <c r="Z388" s="37" t="s">
        <v>299</v>
      </c>
      <c r="AA388" s="37" t="s">
        <v>299</v>
      </c>
      <c r="AB388" s="37" t="s">
        <v>299</v>
      </c>
      <c r="AC388" s="37" t="s">
        <v>299</v>
      </c>
      <c r="AD388" s="36" t="s">
        <v>299</v>
      </c>
      <c r="AE388" s="22">
        <f>'[1]3 previsionale pdc'!K886/1000</f>
        <v>976.96799999999996</v>
      </c>
      <c r="AF388" s="29" t="s">
        <v>7</v>
      </c>
    </row>
    <row r="389" spans="2:32" s="13" customFormat="1">
      <c r="B389" s="29"/>
      <c r="C389" s="40" t="s">
        <v>298</v>
      </c>
      <c r="D389" s="39"/>
      <c r="E389" s="39"/>
      <c r="F389" s="39"/>
      <c r="G389" s="39"/>
      <c r="H389" s="39"/>
      <c r="I389" s="38" t="s">
        <v>297</v>
      </c>
      <c r="J389" s="37" t="s">
        <v>296</v>
      </c>
      <c r="K389" s="37" t="s">
        <v>296</v>
      </c>
      <c r="L389" s="37" t="s">
        <v>296</v>
      </c>
      <c r="M389" s="37" t="s">
        <v>296</v>
      </c>
      <c r="N389" s="37" t="s">
        <v>296</v>
      </c>
      <c r="O389" s="37" t="s">
        <v>296</v>
      </c>
      <c r="P389" s="37" t="s">
        <v>296</v>
      </c>
      <c r="Q389" s="37" t="s">
        <v>296</v>
      </c>
      <c r="R389" s="37" t="s">
        <v>296</v>
      </c>
      <c r="S389" s="37"/>
      <c r="T389" s="37"/>
      <c r="U389" s="37"/>
      <c r="V389" s="37"/>
      <c r="W389" s="37" t="s">
        <v>296</v>
      </c>
      <c r="X389" s="37" t="s">
        <v>296</v>
      </c>
      <c r="Y389" s="37" t="s">
        <v>296</v>
      </c>
      <c r="Z389" s="37" t="s">
        <v>296</v>
      </c>
      <c r="AA389" s="37" t="s">
        <v>296</v>
      </c>
      <c r="AB389" s="37" t="s">
        <v>296</v>
      </c>
      <c r="AC389" s="37" t="s">
        <v>296</v>
      </c>
      <c r="AD389" s="36" t="s">
        <v>296</v>
      </c>
      <c r="AE389" s="22">
        <f>'[1]3 previsionale pdc'!K891/1000</f>
        <v>737.12599999999998</v>
      </c>
      <c r="AF389" s="29" t="s">
        <v>7</v>
      </c>
    </row>
    <row r="390" spans="2:32" s="13" customFormat="1">
      <c r="B390" s="29"/>
      <c r="C390" s="35" t="s">
        <v>295</v>
      </c>
      <c r="D390" s="34"/>
      <c r="E390" s="34"/>
      <c r="F390" s="34"/>
      <c r="G390" s="34"/>
      <c r="H390" s="34"/>
      <c r="I390" s="33" t="s">
        <v>294</v>
      </c>
      <c r="J390" s="32" t="s">
        <v>293</v>
      </c>
      <c r="K390" s="32" t="s">
        <v>293</v>
      </c>
      <c r="L390" s="32" t="s">
        <v>293</v>
      </c>
      <c r="M390" s="32" t="s">
        <v>293</v>
      </c>
      <c r="N390" s="32" t="s">
        <v>293</v>
      </c>
      <c r="O390" s="32" t="s">
        <v>293</v>
      </c>
      <c r="P390" s="32" t="s">
        <v>293</v>
      </c>
      <c r="Q390" s="32" t="s">
        <v>293</v>
      </c>
      <c r="R390" s="32" t="s">
        <v>293</v>
      </c>
      <c r="S390" s="32"/>
      <c r="T390" s="32"/>
      <c r="U390" s="32"/>
      <c r="V390" s="32"/>
      <c r="W390" s="32" t="s">
        <v>293</v>
      </c>
      <c r="X390" s="32" t="s">
        <v>293</v>
      </c>
      <c r="Y390" s="32" t="s">
        <v>293</v>
      </c>
      <c r="Z390" s="32" t="s">
        <v>293</v>
      </c>
      <c r="AA390" s="32" t="s">
        <v>293</v>
      </c>
      <c r="AB390" s="32" t="s">
        <v>293</v>
      </c>
      <c r="AC390" s="32" t="s">
        <v>293</v>
      </c>
      <c r="AD390" s="31" t="s">
        <v>293</v>
      </c>
      <c r="AE390" s="41">
        <f>'[1]3 previsionale pdc'!K896/1000</f>
        <v>2700.2040000000002</v>
      </c>
      <c r="AF390" s="29" t="s">
        <v>7</v>
      </c>
    </row>
    <row r="391" spans="2:32" s="13" customFormat="1">
      <c r="B391" s="29"/>
      <c r="C391" s="35" t="s">
        <v>292</v>
      </c>
      <c r="D391" s="34"/>
      <c r="E391" s="34"/>
      <c r="F391" s="34"/>
      <c r="G391" s="34"/>
      <c r="H391" s="34"/>
      <c r="I391" s="33" t="s">
        <v>291</v>
      </c>
      <c r="J391" s="32" t="s">
        <v>290</v>
      </c>
      <c r="K391" s="32" t="s">
        <v>290</v>
      </c>
      <c r="L391" s="32" t="s">
        <v>290</v>
      </c>
      <c r="M391" s="32" t="s">
        <v>290</v>
      </c>
      <c r="N391" s="32" t="s">
        <v>290</v>
      </c>
      <c r="O391" s="32" t="s">
        <v>290</v>
      </c>
      <c r="P391" s="32" t="s">
        <v>290</v>
      </c>
      <c r="Q391" s="32" t="s">
        <v>290</v>
      </c>
      <c r="R391" s="32" t="s">
        <v>290</v>
      </c>
      <c r="S391" s="32"/>
      <c r="T391" s="32"/>
      <c r="U391" s="32"/>
      <c r="V391" s="32"/>
      <c r="W391" s="32" t="s">
        <v>290</v>
      </c>
      <c r="X391" s="32" t="s">
        <v>290</v>
      </c>
      <c r="Y391" s="32" t="s">
        <v>290</v>
      </c>
      <c r="Z391" s="32" t="s">
        <v>290</v>
      </c>
      <c r="AA391" s="32" t="s">
        <v>290</v>
      </c>
      <c r="AB391" s="32" t="s">
        <v>290</v>
      </c>
      <c r="AC391" s="32" t="s">
        <v>290</v>
      </c>
      <c r="AD391" s="31" t="s">
        <v>290</v>
      </c>
      <c r="AE391" s="41">
        <f>SUM(AE392:AE393)</f>
        <v>94.346000000000004</v>
      </c>
      <c r="AF391" s="29" t="s">
        <v>7</v>
      </c>
    </row>
    <row r="392" spans="2:32" s="13" customFormat="1">
      <c r="B392" s="29"/>
      <c r="C392" s="40" t="s">
        <v>289</v>
      </c>
      <c r="D392" s="39"/>
      <c r="E392" s="39"/>
      <c r="F392" s="39"/>
      <c r="G392" s="39"/>
      <c r="H392" s="39"/>
      <c r="I392" s="38" t="s">
        <v>288</v>
      </c>
      <c r="J392" s="37" t="s">
        <v>280</v>
      </c>
      <c r="K392" s="37" t="s">
        <v>280</v>
      </c>
      <c r="L392" s="37" t="s">
        <v>280</v>
      </c>
      <c r="M392" s="37" t="s">
        <v>280</v>
      </c>
      <c r="N392" s="37" t="s">
        <v>280</v>
      </c>
      <c r="O392" s="37" t="s">
        <v>280</v>
      </c>
      <c r="P392" s="37" t="s">
        <v>280</v>
      </c>
      <c r="Q392" s="37" t="s">
        <v>280</v>
      </c>
      <c r="R392" s="37" t="s">
        <v>280</v>
      </c>
      <c r="S392" s="37"/>
      <c r="T392" s="37"/>
      <c r="U392" s="37"/>
      <c r="V392" s="37"/>
      <c r="W392" s="37" t="s">
        <v>280</v>
      </c>
      <c r="X392" s="37" t="s">
        <v>280</v>
      </c>
      <c r="Y392" s="37" t="s">
        <v>280</v>
      </c>
      <c r="Z392" s="37" t="s">
        <v>280</v>
      </c>
      <c r="AA392" s="37" t="s">
        <v>280</v>
      </c>
      <c r="AB392" s="37" t="s">
        <v>280</v>
      </c>
      <c r="AC392" s="37" t="s">
        <v>280</v>
      </c>
      <c r="AD392" s="36" t="s">
        <v>280</v>
      </c>
      <c r="AE392" s="22">
        <f>'[1]3 previsionale pdc'!K922/1000</f>
        <v>0</v>
      </c>
      <c r="AF392" s="29" t="s">
        <v>7</v>
      </c>
    </row>
    <row r="393" spans="2:32" s="13" customFormat="1">
      <c r="B393" s="29"/>
      <c r="C393" s="40" t="s">
        <v>287</v>
      </c>
      <c r="D393" s="39"/>
      <c r="E393" s="39"/>
      <c r="F393" s="39"/>
      <c r="G393" s="39"/>
      <c r="H393" s="39"/>
      <c r="I393" s="38" t="s">
        <v>286</v>
      </c>
      <c r="J393" s="37" t="s">
        <v>280</v>
      </c>
      <c r="K393" s="37" t="s">
        <v>280</v>
      </c>
      <c r="L393" s="37" t="s">
        <v>280</v>
      </c>
      <c r="M393" s="37" t="s">
        <v>280</v>
      </c>
      <c r="N393" s="37" t="s">
        <v>280</v>
      </c>
      <c r="O393" s="37" t="s">
        <v>280</v>
      </c>
      <c r="P393" s="37" t="s">
        <v>280</v>
      </c>
      <c r="Q393" s="37" t="s">
        <v>280</v>
      </c>
      <c r="R393" s="37" t="s">
        <v>280</v>
      </c>
      <c r="S393" s="37"/>
      <c r="T393" s="37"/>
      <c r="U393" s="37"/>
      <c r="V393" s="37"/>
      <c r="W393" s="37" t="s">
        <v>280</v>
      </c>
      <c r="X393" s="37" t="s">
        <v>280</v>
      </c>
      <c r="Y393" s="37" t="s">
        <v>280</v>
      </c>
      <c r="Z393" s="37" t="s">
        <v>280</v>
      </c>
      <c r="AA393" s="37" t="s">
        <v>280</v>
      </c>
      <c r="AB393" s="37" t="s">
        <v>280</v>
      </c>
      <c r="AC393" s="37" t="s">
        <v>280</v>
      </c>
      <c r="AD393" s="36" t="s">
        <v>280</v>
      </c>
      <c r="AE393" s="22">
        <f>'[1]3 previsionale pdc'!K913/1000</f>
        <v>94.346000000000004</v>
      </c>
      <c r="AF393" s="29" t="s">
        <v>7</v>
      </c>
    </row>
    <row r="394" spans="2:32" s="13" customFormat="1">
      <c r="B394" s="29"/>
      <c r="C394" s="35" t="s">
        <v>285</v>
      </c>
      <c r="D394" s="34"/>
      <c r="E394" s="34"/>
      <c r="F394" s="34"/>
      <c r="G394" s="34"/>
      <c r="H394" s="34"/>
      <c r="I394" s="33" t="s">
        <v>284</v>
      </c>
      <c r="J394" s="32" t="s">
        <v>283</v>
      </c>
      <c r="K394" s="32" t="s">
        <v>283</v>
      </c>
      <c r="L394" s="32" t="s">
        <v>283</v>
      </c>
      <c r="M394" s="32" t="s">
        <v>283</v>
      </c>
      <c r="N394" s="32" t="s">
        <v>283</v>
      </c>
      <c r="O394" s="32" t="s">
        <v>283</v>
      </c>
      <c r="P394" s="32" t="s">
        <v>283</v>
      </c>
      <c r="Q394" s="32" t="s">
        <v>283</v>
      </c>
      <c r="R394" s="32" t="s">
        <v>283</v>
      </c>
      <c r="S394" s="32"/>
      <c r="T394" s="32"/>
      <c r="U394" s="32"/>
      <c r="V394" s="32"/>
      <c r="W394" s="32" t="s">
        <v>283</v>
      </c>
      <c r="X394" s="32" t="s">
        <v>283</v>
      </c>
      <c r="Y394" s="32" t="s">
        <v>283</v>
      </c>
      <c r="Z394" s="32" t="s">
        <v>283</v>
      </c>
      <c r="AA394" s="32" t="s">
        <v>283</v>
      </c>
      <c r="AB394" s="32" t="s">
        <v>283</v>
      </c>
      <c r="AC394" s="32" t="s">
        <v>283</v>
      </c>
      <c r="AD394" s="31" t="s">
        <v>283</v>
      </c>
      <c r="AE394" s="41">
        <f>SUM(AE395:AE396)</f>
        <v>0</v>
      </c>
      <c r="AF394" s="44" t="s">
        <v>4</v>
      </c>
    </row>
    <row r="395" spans="2:32" s="13" customFormat="1">
      <c r="B395" s="29"/>
      <c r="C395" s="40" t="s">
        <v>282</v>
      </c>
      <c r="D395" s="39"/>
      <c r="E395" s="39"/>
      <c r="F395" s="39"/>
      <c r="G395" s="39"/>
      <c r="H395" s="39"/>
      <c r="I395" s="38" t="s">
        <v>281</v>
      </c>
      <c r="J395" s="37" t="s">
        <v>280</v>
      </c>
      <c r="K395" s="37" t="s">
        <v>280</v>
      </c>
      <c r="L395" s="37" t="s">
        <v>280</v>
      </c>
      <c r="M395" s="37" t="s">
        <v>280</v>
      </c>
      <c r="N395" s="37" t="s">
        <v>280</v>
      </c>
      <c r="O395" s="37" t="s">
        <v>280</v>
      </c>
      <c r="P395" s="37" t="s">
        <v>280</v>
      </c>
      <c r="Q395" s="37" t="s">
        <v>280</v>
      </c>
      <c r="R395" s="37" t="s">
        <v>280</v>
      </c>
      <c r="S395" s="37"/>
      <c r="T395" s="37"/>
      <c r="U395" s="37"/>
      <c r="V395" s="37"/>
      <c r="W395" s="37" t="s">
        <v>280</v>
      </c>
      <c r="X395" s="37" t="s">
        <v>280</v>
      </c>
      <c r="Y395" s="37" t="s">
        <v>280</v>
      </c>
      <c r="Z395" s="37" t="s">
        <v>280</v>
      </c>
      <c r="AA395" s="37" t="s">
        <v>280</v>
      </c>
      <c r="AB395" s="37" t="s">
        <v>280</v>
      </c>
      <c r="AC395" s="37" t="s">
        <v>280</v>
      </c>
      <c r="AD395" s="36" t="s">
        <v>280</v>
      </c>
      <c r="AE395" s="22">
        <f>'[1]3 previsionale pdc'!K927/1000</f>
        <v>0</v>
      </c>
      <c r="AF395" s="44" t="s">
        <v>4</v>
      </c>
    </row>
    <row r="396" spans="2:32" s="13" customFormat="1">
      <c r="B396" s="29"/>
      <c r="C396" s="40" t="s">
        <v>279</v>
      </c>
      <c r="D396" s="39"/>
      <c r="E396" s="39"/>
      <c r="F396" s="39"/>
      <c r="G396" s="39"/>
      <c r="H396" s="39"/>
      <c r="I396" s="38" t="s">
        <v>278</v>
      </c>
      <c r="J396" s="37" t="s">
        <v>277</v>
      </c>
      <c r="K396" s="37" t="s">
        <v>277</v>
      </c>
      <c r="L396" s="37" t="s">
        <v>277</v>
      </c>
      <c r="M396" s="37" t="s">
        <v>277</v>
      </c>
      <c r="N396" s="37" t="s">
        <v>277</v>
      </c>
      <c r="O396" s="37" t="s">
        <v>277</v>
      </c>
      <c r="P396" s="37" t="s">
        <v>277</v>
      </c>
      <c r="Q396" s="37" t="s">
        <v>277</v>
      </c>
      <c r="R396" s="37" t="s">
        <v>277</v>
      </c>
      <c r="S396" s="37"/>
      <c r="T396" s="37"/>
      <c r="U396" s="37"/>
      <c r="V396" s="37"/>
      <c r="W396" s="37" t="s">
        <v>277</v>
      </c>
      <c r="X396" s="37" t="s">
        <v>277</v>
      </c>
      <c r="Y396" s="37" t="s">
        <v>277</v>
      </c>
      <c r="Z396" s="37" t="s">
        <v>277</v>
      </c>
      <c r="AA396" s="37" t="s">
        <v>277</v>
      </c>
      <c r="AB396" s="37" t="s">
        <v>277</v>
      </c>
      <c r="AC396" s="37" t="s">
        <v>277</v>
      </c>
      <c r="AD396" s="36" t="s">
        <v>277</v>
      </c>
      <c r="AE396" s="22">
        <f>'[1]3 previsionale pdc'!K950/1000</f>
        <v>0</v>
      </c>
      <c r="AF396" s="44" t="s">
        <v>4</v>
      </c>
    </row>
    <row r="397" spans="2:32" s="13" customFormat="1">
      <c r="B397" s="29"/>
      <c r="C397" s="35" t="s">
        <v>276</v>
      </c>
      <c r="D397" s="34"/>
      <c r="E397" s="34"/>
      <c r="F397" s="34"/>
      <c r="G397" s="34"/>
      <c r="H397" s="34"/>
      <c r="I397" s="33" t="s">
        <v>275</v>
      </c>
      <c r="J397" s="32" t="s">
        <v>274</v>
      </c>
      <c r="K397" s="32" t="s">
        <v>274</v>
      </c>
      <c r="L397" s="32" t="s">
        <v>274</v>
      </c>
      <c r="M397" s="32" t="s">
        <v>274</v>
      </c>
      <c r="N397" s="32" t="s">
        <v>274</v>
      </c>
      <c r="O397" s="32" t="s">
        <v>274</v>
      </c>
      <c r="P397" s="32" t="s">
        <v>274</v>
      </c>
      <c r="Q397" s="32" t="s">
        <v>274</v>
      </c>
      <c r="R397" s="32" t="s">
        <v>274</v>
      </c>
      <c r="S397" s="32"/>
      <c r="T397" s="32"/>
      <c r="U397" s="32"/>
      <c r="V397" s="32"/>
      <c r="W397" s="32" t="s">
        <v>274</v>
      </c>
      <c r="X397" s="32" t="s">
        <v>274</v>
      </c>
      <c r="Y397" s="32" t="s">
        <v>274</v>
      </c>
      <c r="Z397" s="32" t="s">
        <v>274</v>
      </c>
      <c r="AA397" s="32" t="s">
        <v>274</v>
      </c>
      <c r="AB397" s="32" t="s">
        <v>274</v>
      </c>
      <c r="AC397" s="32" t="s">
        <v>274</v>
      </c>
      <c r="AD397" s="31" t="s">
        <v>274</v>
      </c>
      <c r="AE397" s="41">
        <f>AE398+AE404+AE405+AE410</f>
        <v>4176.7120000000004</v>
      </c>
      <c r="AF397" s="29" t="s">
        <v>7</v>
      </c>
    </row>
    <row r="398" spans="2:32" s="13" customFormat="1">
      <c r="B398" s="29"/>
      <c r="C398" s="40" t="s">
        <v>273</v>
      </c>
      <c r="D398" s="39"/>
      <c r="E398" s="39"/>
      <c r="F398" s="39"/>
      <c r="G398" s="39"/>
      <c r="H398" s="39"/>
      <c r="I398" s="38" t="s">
        <v>272</v>
      </c>
      <c r="J398" s="37" t="s">
        <v>271</v>
      </c>
      <c r="K398" s="37" t="s">
        <v>271</v>
      </c>
      <c r="L398" s="37" t="s">
        <v>271</v>
      </c>
      <c r="M398" s="37" t="s">
        <v>271</v>
      </c>
      <c r="N398" s="37" t="s">
        <v>271</v>
      </c>
      <c r="O398" s="37" t="s">
        <v>271</v>
      </c>
      <c r="P398" s="37" t="s">
        <v>271</v>
      </c>
      <c r="Q398" s="37" t="s">
        <v>271</v>
      </c>
      <c r="R398" s="37" t="s">
        <v>271</v>
      </c>
      <c r="S398" s="37"/>
      <c r="T398" s="37"/>
      <c r="U398" s="37"/>
      <c r="V398" s="37"/>
      <c r="W398" s="37" t="s">
        <v>271</v>
      </c>
      <c r="X398" s="37" t="s">
        <v>271</v>
      </c>
      <c r="Y398" s="37" t="s">
        <v>271</v>
      </c>
      <c r="Z398" s="37" t="s">
        <v>271</v>
      </c>
      <c r="AA398" s="37" t="s">
        <v>271</v>
      </c>
      <c r="AB398" s="37" t="s">
        <v>271</v>
      </c>
      <c r="AC398" s="37" t="s">
        <v>271</v>
      </c>
      <c r="AD398" s="36" t="s">
        <v>271</v>
      </c>
      <c r="AE398" s="22">
        <f>SUM(AE399:AE403)</f>
        <v>2175.8290000000002</v>
      </c>
      <c r="AF398" s="29" t="s">
        <v>7</v>
      </c>
    </row>
    <row r="399" spans="2:32" s="13" customFormat="1">
      <c r="B399" s="29"/>
      <c r="C399" s="51" t="s">
        <v>270</v>
      </c>
      <c r="D399" s="50"/>
      <c r="E399" s="50"/>
      <c r="F399" s="50"/>
      <c r="G399" s="50"/>
      <c r="H399" s="50"/>
      <c r="I399" s="49" t="s">
        <v>269</v>
      </c>
      <c r="J399" s="48" t="s">
        <v>268</v>
      </c>
      <c r="K399" s="48" t="s">
        <v>268</v>
      </c>
      <c r="L399" s="48" t="s">
        <v>268</v>
      </c>
      <c r="M399" s="48" t="s">
        <v>268</v>
      </c>
      <c r="N399" s="48" t="s">
        <v>268</v>
      </c>
      <c r="O399" s="48" t="s">
        <v>268</v>
      </c>
      <c r="P399" s="48" t="s">
        <v>268</v>
      </c>
      <c r="Q399" s="48" t="s">
        <v>268</v>
      </c>
      <c r="R399" s="48" t="s">
        <v>268</v>
      </c>
      <c r="S399" s="48"/>
      <c r="T399" s="48"/>
      <c r="U399" s="48"/>
      <c r="V399" s="48"/>
      <c r="W399" s="48" t="s">
        <v>268</v>
      </c>
      <c r="X399" s="48" t="s">
        <v>268</v>
      </c>
      <c r="Y399" s="48" t="s">
        <v>268</v>
      </c>
      <c r="Z399" s="48" t="s">
        <v>268</v>
      </c>
      <c r="AA399" s="48" t="s">
        <v>268</v>
      </c>
      <c r="AB399" s="48" t="s">
        <v>268</v>
      </c>
      <c r="AC399" s="48" t="s">
        <v>268</v>
      </c>
      <c r="AD399" s="47" t="s">
        <v>268</v>
      </c>
      <c r="AE399" s="46">
        <f>'[1]3 previsionale pdc'!K965/1000</f>
        <v>0</v>
      </c>
      <c r="AF399" s="29" t="s">
        <v>7</v>
      </c>
    </row>
    <row r="400" spans="2:32" s="13" customFormat="1">
      <c r="B400" s="29"/>
      <c r="C400" s="51" t="s">
        <v>267</v>
      </c>
      <c r="D400" s="50"/>
      <c r="E400" s="50"/>
      <c r="F400" s="50"/>
      <c r="G400" s="50"/>
      <c r="H400" s="50"/>
      <c r="I400" s="49" t="s">
        <v>266</v>
      </c>
      <c r="J400" s="48" t="s">
        <v>263</v>
      </c>
      <c r="K400" s="48" t="s">
        <v>263</v>
      </c>
      <c r="L400" s="48" t="s">
        <v>263</v>
      </c>
      <c r="M400" s="48" t="s">
        <v>263</v>
      </c>
      <c r="N400" s="48" t="s">
        <v>263</v>
      </c>
      <c r="O400" s="48" t="s">
        <v>263</v>
      </c>
      <c r="P400" s="48" t="s">
        <v>263</v>
      </c>
      <c r="Q400" s="48" t="s">
        <v>263</v>
      </c>
      <c r="R400" s="48" t="s">
        <v>263</v>
      </c>
      <c r="S400" s="48"/>
      <c r="T400" s="48"/>
      <c r="U400" s="48"/>
      <c r="V400" s="48"/>
      <c r="W400" s="48" t="s">
        <v>263</v>
      </c>
      <c r="X400" s="48" t="s">
        <v>263</v>
      </c>
      <c r="Y400" s="48" t="s">
        <v>263</v>
      </c>
      <c r="Z400" s="48" t="s">
        <v>263</v>
      </c>
      <c r="AA400" s="48" t="s">
        <v>263</v>
      </c>
      <c r="AB400" s="48" t="s">
        <v>263</v>
      </c>
      <c r="AC400" s="48" t="s">
        <v>263</v>
      </c>
      <c r="AD400" s="47" t="s">
        <v>263</v>
      </c>
      <c r="AE400" s="46">
        <f>'[1]3 previsionale pdc'!K969/1000</f>
        <v>32</v>
      </c>
      <c r="AF400" s="29" t="s">
        <v>7</v>
      </c>
    </row>
    <row r="401" spans="2:32" s="13" customFormat="1">
      <c r="B401" s="29"/>
      <c r="C401" s="51" t="s">
        <v>265</v>
      </c>
      <c r="D401" s="50"/>
      <c r="E401" s="50"/>
      <c r="F401" s="50"/>
      <c r="G401" s="50"/>
      <c r="H401" s="50"/>
      <c r="I401" s="49" t="s">
        <v>264</v>
      </c>
      <c r="J401" s="48" t="s">
        <v>263</v>
      </c>
      <c r="K401" s="48" t="s">
        <v>263</v>
      </c>
      <c r="L401" s="48" t="s">
        <v>263</v>
      </c>
      <c r="M401" s="48" t="s">
        <v>263</v>
      </c>
      <c r="N401" s="48" t="s">
        <v>263</v>
      </c>
      <c r="O401" s="48" t="s">
        <v>263</v>
      </c>
      <c r="P401" s="48" t="s">
        <v>263</v>
      </c>
      <c r="Q401" s="48" t="s">
        <v>263</v>
      </c>
      <c r="R401" s="48" t="s">
        <v>263</v>
      </c>
      <c r="S401" s="48"/>
      <c r="T401" s="48"/>
      <c r="U401" s="48"/>
      <c r="V401" s="48"/>
      <c r="W401" s="48" t="s">
        <v>263</v>
      </c>
      <c r="X401" s="48" t="s">
        <v>263</v>
      </c>
      <c r="Y401" s="48" t="s">
        <v>263</v>
      </c>
      <c r="Z401" s="48" t="s">
        <v>263</v>
      </c>
      <c r="AA401" s="48" t="s">
        <v>263</v>
      </c>
      <c r="AB401" s="48" t="s">
        <v>263</v>
      </c>
      <c r="AC401" s="48" t="s">
        <v>263</v>
      </c>
      <c r="AD401" s="47" t="s">
        <v>263</v>
      </c>
      <c r="AE401" s="46">
        <v>0</v>
      </c>
      <c r="AF401" s="29" t="s">
        <v>7</v>
      </c>
    </row>
    <row r="402" spans="2:32" s="13" customFormat="1">
      <c r="B402" s="29"/>
      <c r="C402" s="51" t="s">
        <v>262</v>
      </c>
      <c r="D402" s="50"/>
      <c r="E402" s="50"/>
      <c r="F402" s="50"/>
      <c r="G402" s="50"/>
      <c r="H402" s="50"/>
      <c r="I402" s="49" t="s">
        <v>261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7"/>
      <c r="AE402" s="46">
        <f>'[1]3 previsionale pdc'!K979/1000</f>
        <v>2000</v>
      </c>
      <c r="AF402" s="29" t="s">
        <v>7</v>
      </c>
    </row>
    <row r="403" spans="2:32" s="13" customFormat="1">
      <c r="B403" s="29"/>
      <c r="C403" s="51" t="s">
        <v>260</v>
      </c>
      <c r="D403" s="50"/>
      <c r="E403" s="50"/>
      <c r="F403" s="50"/>
      <c r="G403" s="50"/>
      <c r="H403" s="50"/>
      <c r="I403" s="49" t="s">
        <v>259</v>
      </c>
      <c r="J403" s="48" t="s">
        <v>258</v>
      </c>
      <c r="K403" s="48" t="s">
        <v>258</v>
      </c>
      <c r="L403" s="48" t="s">
        <v>258</v>
      </c>
      <c r="M403" s="48" t="s">
        <v>258</v>
      </c>
      <c r="N403" s="48" t="s">
        <v>258</v>
      </c>
      <c r="O403" s="48" t="s">
        <v>258</v>
      </c>
      <c r="P403" s="48" t="s">
        <v>258</v>
      </c>
      <c r="Q403" s="48" t="s">
        <v>258</v>
      </c>
      <c r="R403" s="48" t="s">
        <v>258</v>
      </c>
      <c r="S403" s="48"/>
      <c r="T403" s="48"/>
      <c r="U403" s="48"/>
      <c r="V403" s="48"/>
      <c r="W403" s="48" t="s">
        <v>258</v>
      </c>
      <c r="X403" s="48" t="s">
        <v>258</v>
      </c>
      <c r="Y403" s="48" t="s">
        <v>258</v>
      </c>
      <c r="Z403" s="48" t="s">
        <v>258</v>
      </c>
      <c r="AA403" s="48" t="s">
        <v>258</v>
      </c>
      <c r="AB403" s="48" t="s">
        <v>258</v>
      </c>
      <c r="AC403" s="48" t="s">
        <v>258</v>
      </c>
      <c r="AD403" s="47" t="s">
        <v>258</v>
      </c>
      <c r="AE403" s="46">
        <f>('[1]3 previsionale pdc'!K981+'[1]3 previsionale pdc'!K982+'[1]3 previsionale pdc'!K980)/1000</f>
        <v>143.82900000000001</v>
      </c>
      <c r="AF403" s="29" t="s">
        <v>7</v>
      </c>
    </row>
    <row r="404" spans="2:32" s="13" customFormat="1">
      <c r="B404" s="29"/>
      <c r="C404" s="40" t="s">
        <v>257</v>
      </c>
      <c r="D404" s="39"/>
      <c r="E404" s="39"/>
      <c r="F404" s="39"/>
      <c r="G404" s="39"/>
      <c r="H404" s="39"/>
      <c r="I404" s="38" t="s">
        <v>256</v>
      </c>
      <c r="J404" s="37" t="s">
        <v>253</v>
      </c>
      <c r="K404" s="37" t="s">
        <v>253</v>
      </c>
      <c r="L404" s="37" t="s">
        <v>253</v>
      </c>
      <c r="M404" s="37" t="s">
        <v>253</v>
      </c>
      <c r="N404" s="37" t="s">
        <v>253</v>
      </c>
      <c r="O404" s="37" t="s">
        <v>253</v>
      </c>
      <c r="P404" s="37" t="s">
        <v>253</v>
      </c>
      <c r="Q404" s="37" t="s">
        <v>253</v>
      </c>
      <c r="R404" s="37" t="s">
        <v>253</v>
      </c>
      <c r="S404" s="37"/>
      <c r="T404" s="37"/>
      <c r="U404" s="37"/>
      <c r="V404" s="37"/>
      <c r="W404" s="37" t="s">
        <v>253</v>
      </c>
      <c r="X404" s="37" t="s">
        <v>253</v>
      </c>
      <c r="Y404" s="37" t="s">
        <v>253</v>
      </c>
      <c r="Z404" s="37" t="s">
        <v>253</v>
      </c>
      <c r="AA404" s="37" t="s">
        <v>253</v>
      </c>
      <c r="AB404" s="37" t="s">
        <v>253</v>
      </c>
      <c r="AC404" s="37" t="s">
        <v>253</v>
      </c>
      <c r="AD404" s="36" t="s">
        <v>253</v>
      </c>
      <c r="AE404" s="22">
        <f>'[1]3 previsionale pdc'!K984/1000</f>
        <v>71</v>
      </c>
      <c r="AF404" s="29" t="s">
        <v>7</v>
      </c>
    </row>
    <row r="405" spans="2:32" s="13" customFormat="1">
      <c r="B405" s="29"/>
      <c r="C405" s="40" t="s">
        <v>255</v>
      </c>
      <c r="D405" s="39"/>
      <c r="E405" s="39"/>
      <c r="F405" s="39"/>
      <c r="G405" s="39"/>
      <c r="H405" s="39"/>
      <c r="I405" s="38" t="s">
        <v>254</v>
      </c>
      <c r="J405" s="37" t="s">
        <v>253</v>
      </c>
      <c r="K405" s="37" t="s">
        <v>253</v>
      </c>
      <c r="L405" s="37" t="s">
        <v>253</v>
      </c>
      <c r="M405" s="37" t="s">
        <v>253</v>
      </c>
      <c r="N405" s="37" t="s">
        <v>253</v>
      </c>
      <c r="O405" s="37" t="s">
        <v>253</v>
      </c>
      <c r="P405" s="37" t="s">
        <v>253</v>
      </c>
      <c r="Q405" s="37" t="s">
        <v>253</v>
      </c>
      <c r="R405" s="37" t="s">
        <v>253</v>
      </c>
      <c r="S405" s="37"/>
      <c r="T405" s="37"/>
      <c r="U405" s="37"/>
      <c r="V405" s="37"/>
      <c r="W405" s="37" t="s">
        <v>253</v>
      </c>
      <c r="X405" s="37" t="s">
        <v>253</v>
      </c>
      <c r="Y405" s="37" t="s">
        <v>253</v>
      </c>
      <c r="Z405" s="37" t="s">
        <v>253</v>
      </c>
      <c r="AA405" s="37" t="s">
        <v>253</v>
      </c>
      <c r="AB405" s="37" t="s">
        <v>253</v>
      </c>
      <c r="AC405" s="37" t="s">
        <v>253</v>
      </c>
      <c r="AD405" s="36" t="s">
        <v>253</v>
      </c>
      <c r="AE405" s="22">
        <f>SUM(AE406:AE409)</f>
        <v>1657</v>
      </c>
      <c r="AF405" s="29" t="s">
        <v>7</v>
      </c>
    </row>
    <row r="406" spans="2:32" s="13" customFormat="1">
      <c r="B406" s="29"/>
      <c r="C406" s="51" t="s">
        <v>252</v>
      </c>
      <c r="D406" s="50"/>
      <c r="E406" s="50"/>
      <c r="F406" s="50"/>
      <c r="G406" s="50"/>
      <c r="H406" s="50"/>
      <c r="I406" s="49" t="s">
        <v>251</v>
      </c>
      <c r="J406" s="48" t="s">
        <v>239</v>
      </c>
      <c r="K406" s="48" t="s">
        <v>239</v>
      </c>
      <c r="L406" s="48" t="s">
        <v>239</v>
      </c>
      <c r="M406" s="48" t="s">
        <v>239</v>
      </c>
      <c r="N406" s="48" t="s">
        <v>239</v>
      </c>
      <c r="O406" s="48" t="s">
        <v>239</v>
      </c>
      <c r="P406" s="48" t="s">
        <v>239</v>
      </c>
      <c r="Q406" s="48" t="s">
        <v>239</v>
      </c>
      <c r="R406" s="48" t="s">
        <v>239</v>
      </c>
      <c r="S406" s="48"/>
      <c r="T406" s="48"/>
      <c r="U406" s="48"/>
      <c r="V406" s="48"/>
      <c r="W406" s="48" t="s">
        <v>239</v>
      </c>
      <c r="X406" s="48" t="s">
        <v>239</v>
      </c>
      <c r="Y406" s="48" t="s">
        <v>239</v>
      </c>
      <c r="Z406" s="48" t="s">
        <v>239</v>
      </c>
      <c r="AA406" s="48" t="s">
        <v>239</v>
      </c>
      <c r="AB406" s="48" t="s">
        <v>239</v>
      </c>
      <c r="AC406" s="48" t="s">
        <v>239</v>
      </c>
      <c r="AD406" s="47" t="s">
        <v>239</v>
      </c>
      <c r="AE406" s="46">
        <f>'[1]3 previsionale pdc'!K1015/1000</f>
        <v>1262</v>
      </c>
      <c r="AF406" s="29" t="s">
        <v>7</v>
      </c>
    </row>
    <row r="407" spans="2:32" s="13" customFormat="1">
      <c r="B407" s="29"/>
      <c r="C407" s="51" t="s">
        <v>250</v>
      </c>
      <c r="D407" s="50"/>
      <c r="E407" s="50"/>
      <c r="F407" s="50"/>
      <c r="G407" s="50"/>
      <c r="H407" s="50"/>
      <c r="I407" s="49" t="s">
        <v>249</v>
      </c>
      <c r="J407" s="48" t="s">
        <v>239</v>
      </c>
      <c r="K407" s="48" t="s">
        <v>239</v>
      </c>
      <c r="L407" s="48" t="s">
        <v>239</v>
      </c>
      <c r="M407" s="48" t="s">
        <v>239</v>
      </c>
      <c r="N407" s="48" t="s">
        <v>239</v>
      </c>
      <c r="O407" s="48" t="s">
        <v>239</v>
      </c>
      <c r="P407" s="48" t="s">
        <v>239</v>
      </c>
      <c r="Q407" s="48" t="s">
        <v>239</v>
      </c>
      <c r="R407" s="48" t="s">
        <v>239</v>
      </c>
      <c r="S407" s="48"/>
      <c r="T407" s="48"/>
      <c r="U407" s="48"/>
      <c r="V407" s="48"/>
      <c r="W407" s="48" t="s">
        <v>239</v>
      </c>
      <c r="X407" s="48" t="s">
        <v>239</v>
      </c>
      <c r="Y407" s="48" t="s">
        <v>239</v>
      </c>
      <c r="Z407" s="48" t="s">
        <v>239</v>
      </c>
      <c r="AA407" s="48" t="s">
        <v>239</v>
      </c>
      <c r="AB407" s="48" t="s">
        <v>239</v>
      </c>
      <c r="AC407" s="48" t="s">
        <v>239</v>
      </c>
      <c r="AD407" s="47" t="s">
        <v>239</v>
      </c>
      <c r="AE407" s="46">
        <f>'[1]3 previsionale pdc'!K1018/1000</f>
        <v>315</v>
      </c>
      <c r="AF407" s="29" t="s">
        <v>7</v>
      </c>
    </row>
    <row r="408" spans="2:32" s="13" customFormat="1">
      <c r="B408" s="29"/>
      <c r="C408" s="51" t="s">
        <v>248</v>
      </c>
      <c r="D408" s="50"/>
      <c r="E408" s="50"/>
      <c r="F408" s="50"/>
      <c r="G408" s="50"/>
      <c r="H408" s="50"/>
      <c r="I408" s="49" t="s">
        <v>247</v>
      </c>
      <c r="J408" s="48" t="s">
        <v>239</v>
      </c>
      <c r="K408" s="48" t="s">
        <v>239</v>
      </c>
      <c r="L408" s="48" t="s">
        <v>239</v>
      </c>
      <c r="M408" s="48" t="s">
        <v>239</v>
      </c>
      <c r="N408" s="48" t="s">
        <v>239</v>
      </c>
      <c r="O408" s="48" t="s">
        <v>239</v>
      </c>
      <c r="P408" s="48" t="s">
        <v>239</v>
      </c>
      <c r="Q408" s="48" t="s">
        <v>239</v>
      </c>
      <c r="R408" s="48" t="s">
        <v>239</v>
      </c>
      <c r="S408" s="48"/>
      <c r="T408" s="48"/>
      <c r="U408" s="48"/>
      <c r="V408" s="48"/>
      <c r="W408" s="48" t="s">
        <v>239</v>
      </c>
      <c r="X408" s="48" t="s">
        <v>239</v>
      </c>
      <c r="Y408" s="48" t="s">
        <v>239</v>
      </c>
      <c r="Z408" s="48" t="s">
        <v>239</v>
      </c>
      <c r="AA408" s="48" t="s">
        <v>239</v>
      </c>
      <c r="AB408" s="48" t="s">
        <v>239</v>
      </c>
      <c r="AC408" s="48" t="s">
        <v>239</v>
      </c>
      <c r="AD408" s="47" t="s">
        <v>239</v>
      </c>
      <c r="AE408" s="46">
        <f>'[1]3 previsionale pdc'!K1020/1000</f>
        <v>0</v>
      </c>
      <c r="AF408" s="29" t="s">
        <v>7</v>
      </c>
    </row>
    <row r="409" spans="2:32" s="13" customFormat="1">
      <c r="B409" s="29"/>
      <c r="C409" s="51" t="s">
        <v>246</v>
      </c>
      <c r="D409" s="50"/>
      <c r="E409" s="50"/>
      <c r="F409" s="50"/>
      <c r="G409" s="50"/>
      <c r="H409" s="50"/>
      <c r="I409" s="49" t="s">
        <v>245</v>
      </c>
      <c r="J409" s="48" t="s">
        <v>239</v>
      </c>
      <c r="K409" s="48" t="s">
        <v>239</v>
      </c>
      <c r="L409" s="48" t="s">
        <v>239</v>
      </c>
      <c r="M409" s="48" t="s">
        <v>239</v>
      </c>
      <c r="N409" s="48" t="s">
        <v>239</v>
      </c>
      <c r="O409" s="48" t="s">
        <v>239</v>
      </c>
      <c r="P409" s="48" t="s">
        <v>239</v>
      </c>
      <c r="Q409" s="48" t="s">
        <v>239</v>
      </c>
      <c r="R409" s="48" t="s">
        <v>239</v>
      </c>
      <c r="S409" s="48"/>
      <c r="T409" s="48"/>
      <c r="U409" s="48"/>
      <c r="V409" s="48"/>
      <c r="W409" s="48" t="s">
        <v>239</v>
      </c>
      <c r="X409" s="48" t="s">
        <v>239</v>
      </c>
      <c r="Y409" s="48" t="s">
        <v>239</v>
      </c>
      <c r="Z409" s="48" t="s">
        <v>239</v>
      </c>
      <c r="AA409" s="48" t="s">
        <v>239</v>
      </c>
      <c r="AB409" s="48" t="s">
        <v>239</v>
      </c>
      <c r="AC409" s="48" t="s">
        <v>239</v>
      </c>
      <c r="AD409" s="47" t="s">
        <v>239</v>
      </c>
      <c r="AE409" s="46">
        <f>'[1]3 previsionale pdc'!K1022/1000</f>
        <v>80</v>
      </c>
      <c r="AF409" s="29" t="s">
        <v>7</v>
      </c>
    </row>
    <row r="410" spans="2:32" s="13" customFormat="1">
      <c r="B410" s="29"/>
      <c r="C410" s="40" t="s">
        <v>244</v>
      </c>
      <c r="D410" s="39"/>
      <c r="E410" s="39"/>
      <c r="F410" s="39"/>
      <c r="G410" s="39"/>
      <c r="H410" s="39"/>
      <c r="I410" s="38" t="s">
        <v>243</v>
      </c>
      <c r="J410" s="37" t="s">
        <v>242</v>
      </c>
      <c r="K410" s="37" t="s">
        <v>242</v>
      </c>
      <c r="L410" s="37" t="s">
        <v>242</v>
      </c>
      <c r="M410" s="37" t="s">
        <v>242</v>
      </c>
      <c r="N410" s="37" t="s">
        <v>242</v>
      </c>
      <c r="O410" s="37" t="s">
        <v>242</v>
      </c>
      <c r="P410" s="37" t="s">
        <v>242</v>
      </c>
      <c r="Q410" s="37" t="s">
        <v>242</v>
      </c>
      <c r="R410" s="37" t="s">
        <v>242</v>
      </c>
      <c r="S410" s="37"/>
      <c r="T410" s="37"/>
      <c r="U410" s="37"/>
      <c r="V410" s="37"/>
      <c r="W410" s="37" t="s">
        <v>242</v>
      </c>
      <c r="X410" s="37" t="s">
        <v>242</v>
      </c>
      <c r="Y410" s="37" t="s">
        <v>242</v>
      </c>
      <c r="Z410" s="37" t="s">
        <v>242</v>
      </c>
      <c r="AA410" s="37" t="s">
        <v>242</v>
      </c>
      <c r="AB410" s="37" t="s">
        <v>242</v>
      </c>
      <c r="AC410" s="37" t="s">
        <v>242</v>
      </c>
      <c r="AD410" s="36" t="s">
        <v>242</v>
      </c>
      <c r="AE410" s="22">
        <f>SUM(AE411:AE417)</f>
        <v>272.88300000000004</v>
      </c>
      <c r="AF410" s="29" t="s">
        <v>7</v>
      </c>
    </row>
    <row r="411" spans="2:32" s="13" customFormat="1">
      <c r="B411" s="29"/>
      <c r="C411" s="51" t="s">
        <v>241</v>
      </c>
      <c r="D411" s="50"/>
      <c r="E411" s="50"/>
      <c r="F411" s="50"/>
      <c r="G411" s="50"/>
      <c r="H411" s="50"/>
      <c r="I411" s="49" t="s">
        <v>240</v>
      </c>
      <c r="J411" s="48" t="s">
        <v>239</v>
      </c>
      <c r="K411" s="48" t="s">
        <v>239</v>
      </c>
      <c r="L411" s="48" t="s">
        <v>239</v>
      </c>
      <c r="M411" s="48" t="s">
        <v>239</v>
      </c>
      <c r="N411" s="48" t="s">
        <v>239</v>
      </c>
      <c r="O411" s="48" t="s">
        <v>239</v>
      </c>
      <c r="P411" s="48" t="s">
        <v>239</v>
      </c>
      <c r="Q411" s="48" t="s">
        <v>239</v>
      </c>
      <c r="R411" s="48" t="s">
        <v>239</v>
      </c>
      <c r="S411" s="48"/>
      <c r="T411" s="48"/>
      <c r="U411" s="48"/>
      <c r="V411" s="48"/>
      <c r="W411" s="48" t="s">
        <v>239</v>
      </c>
      <c r="X411" s="48" t="s">
        <v>239</v>
      </c>
      <c r="Y411" s="48" t="s">
        <v>239</v>
      </c>
      <c r="Z411" s="48" t="s">
        <v>239</v>
      </c>
      <c r="AA411" s="48" t="s">
        <v>239</v>
      </c>
      <c r="AB411" s="48" t="s">
        <v>239</v>
      </c>
      <c r="AC411" s="48" t="s">
        <v>239</v>
      </c>
      <c r="AD411" s="47" t="s">
        <v>239</v>
      </c>
      <c r="AE411" s="46">
        <f>'[1]3 previsionale pdc'!K990/1000</f>
        <v>157.88300000000001</v>
      </c>
      <c r="AF411" s="29" t="s">
        <v>7</v>
      </c>
    </row>
    <row r="412" spans="2:32" s="13" customFormat="1">
      <c r="B412" s="29"/>
      <c r="C412" s="51" t="s">
        <v>238</v>
      </c>
      <c r="D412" s="50"/>
      <c r="E412" s="50"/>
      <c r="F412" s="50"/>
      <c r="G412" s="50"/>
      <c r="H412" s="50"/>
      <c r="I412" s="49" t="s">
        <v>237</v>
      </c>
      <c r="J412" s="48" t="s">
        <v>234</v>
      </c>
      <c r="K412" s="48" t="s">
        <v>234</v>
      </c>
      <c r="L412" s="48" t="s">
        <v>234</v>
      </c>
      <c r="M412" s="48" t="s">
        <v>234</v>
      </c>
      <c r="N412" s="48" t="s">
        <v>234</v>
      </c>
      <c r="O412" s="48" t="s">
        <v>234</v>
      </c>
      <c r="P412" s="48" t="s">
        <v>234</v>
      </c>
      <c r="Q412" s="48" t="s">
        <v>234</v>
      </c>
      <c r="R412" s="48" t="s">
        <v>234</v>
      </c>
      <c r="S412" s="48"/>
      <c r="T412" s="48"/>
      <c r="U412" s="48"/>
      <c r="V412" s="48"/>
      <c r="W412" s="48" t="s">
        <v>234</v>
      </c>
      <c r="X412" s="48" t="s">
        <v>234</v>
      </c>
      <c r="Y412" s="48" t="s">
        <v>234</v>
      </c>
      <c r="Z412" s="48" t="s">
        <v>234</v>
      </c>
      <c r="AA412" s="48" t="s">
        <v>234</v>
      </c>
      <c r="AB412" s="48" t="s">
        <v>234</v>
      </c>
      <c r="AC412" s="48" t="s">
        <v>234</v>
      </c>
      <c r="AD412" s="47" t="s">
        <v>234</v>
      </c>
      <c r="AE412" s="46">
        <f>'[1]3 previsionale pdc'!K992/1000</f>
        <v>0</v>
      </c>
      <c r="AF412" s="29" t="s">
        <v>7</v>
      </c>
    </row>
    <row r="413" spans="2:32" s="13" customFormat="1">
      <c r="B413" s="29"/>
      <c r="C413" s="51" t="s">
        <v>236</v>
      </c>
      <c r="D413" s="50"/>
      <c r="E413" s="50"/>
      <c r="F413" s="50"/>
      <c r="G413" s="50"/>
      <c r="H413" s="50"/>
      <c r="I413" s="49" t="s">
        <v>235</v>
      </c>
      <c r="J413" s="48" t="s">
        <v>234</v>
      </c>
      <c r="K413" s="48" t="s">
        <v>234</v>
      </c>
      <c r="L413" s="48" t="s">
        <v>234</v>
      </c>
      <c r="M413" s="48" t="s">
        <v>234</v>
      </c>
      <c r="N413" s="48" t="s">
        <v>234</v>
      </c>
      <c r="O413" s="48" t="s">
        <v>234</v>
      </c>
      <c r="P413" s="48" t="s">
        <v>234</v>
      </c>
      <c r="Q413" s="48" t="s">
        <v>234</v>
      </c>
      <c r="R413" s="48" t="s">
        <v>234</v>
      </c>
      <c r="S413" s="48"/>
      <c r="T413" s="48"/>
      <c r="U413" s="48"/>
      <c r="V413" s="48"/>
      <c r="W413" s="48" t="s">
        <v>234</v>
      </c>
      <c r="X413" s="48" t="s">
        <v>234</v>
      </c>
      <c r="Y413" s="48" t="s">
        <v>234</v>
      </c>
      <c r="Z413" s="48" t="s">
        <v>234</v>
      </c>
      <c r="AA413" s="48" t="s">
        <v>234</v>
      </c>
      <c r="AB413" s="48" t="s">
        <v>234</v>
      </c>
      <c r="AC413" s="48" t="s">
        <v>234</v>
      </c>
      <c r="AD413" s="47" t="s">
        <v>234</v>
      </c>
      <c r="AE413" s="46">
        <f>'[1]3 previsionale pdc'!K987/1000</f>
        <v>33</v>
      </c>
      <c r="AF413" s="29" t="s">
        <v>7</v>
      </c>
    </row>
    <row r="414" spans="2:32" s="13" customFormat="1">
      <c r="B414" s="29"/>
      <c r="C414" s="51" t="s">
        <v>233</v>
      </c>
      <c r="D414" s="50"/>
      <c r="E414" s="50"/>
      <c r="F414" s="50"/>
      <c r="G414" s="50"/>
      <c r="H414" s="50"/>
      <c r="I414" s="49" t="s">
        <v>232</v>
      </c>
      <c r="J414" s="48" t="s">
        <v>231</v>
      </c>
      <c r="K414" s="48" t="s">
        <v>231</v>
      </c>
      <c r="L414" s="48" t="s">
        <v>231</v>
      </c>
      <c r="M414" s="48" t="s">
        <v>231</v>
      </c>
      <c r="N414" s="48" t="s">
        <v>231</v>
      </c>
      <c r="O414" s="48" t="s">
        <v>231</v>
      </c>
      <c r="P414" s="48" t="s">
        <v>231</v>
      </c>
      <c r="Q414" s="48" t="s">
        <v>231</v>
      </c>
      <c r="R414" s="48" t="s">
        <v>231</v>
      </c>
      <c r="S414" s="48"/>
      <c r="T414" s="48"/>
      <c r="U414" s="48"/>
      <c r="V414" s="48"/>
      <c r="W414" s="48" t="s">
        <v>231</v>
      </c>
      <c r="X414" s="48" t="s">
        <v>231</v>
      </c>
      <c r="Y414" s="48" t="s">
        <v>231</v>
      </c>
      <c r="Z414" s="48" t="s">
        <v>231</v>
      </c>
      <c r="AA414" s="48" t="s">
        <v>231</v>
      </c>
      <c r="AB414" s="48" t="s">
        <v>231</v>
      </c>
      <c r="AC414" s="48" t="s">
        <v>231</v>
      </c>
      <c r="AD414" s="47" t="s">
        <v>231</v>
      </c>
      <c r="AE414" s="46">
        <f>'[1]3 previsionale pdc'!K994/1000</f>
        <v>0</v>
      </c>
      <c r="AF414" s="29" t="s">
        <v>7</v>
      </c>
    </row>
    <row r="415" spans="2:32" s="13" customFormat="1">
      <c r="B415" s="29"/>
      <c r="C415" s="51" t="s">
        <v>230</v>
      </c>
      <c r="D415" s="50"/>
      <c r="E415" s="50"/>
      <c r="F415" s="50"/>
      <c r="G415" s="50"/>
      <c r="H415" s="50"/>
      <c r="I415" s="49" t="s">
        <v>229</v>
      </c>
      <c r="J415" s="48" t="s">
        <v>228</v>
      </c>
      <c r="K415" s="48" t="s">
        <v>228</v>
      </c>
      <c r="L415" s="48" t="s">
        <v>228</v>
      </c>
      <c r="M415" s="48" t="s">
        <v>228</v>
      </c>
      <c r="N415" s="48" t="s">
        <v>228</v>
      </c>
      <c r="O415" s="48" t="s">
        <v>228</v>
      </c>
      <c r="P415" s="48" t="s">
        <v>228</v>
      </c>
      <c r="Q415" s="48" t="s">
        <v>228</v>
      </c>
      <c r="R415" s="48" t="s">
        <v>228</v>
      </c>
      <c r="S415" s="48"/>
      <c r="T415" s="48"/>
      <c r="U415" s="48"/>
      <c r="V415" s="48"/>
      <c r="W415" s="48" t="s">
        <v>228</v>
      </c>
      <c r="X415" s="48" t="s">
        <v>228</v>
      </c>
      <c r="Y415" s="48" t="s">
        <v>228</v>
      </c>
      <c r="Z415" s="48" t="s">
        <v>228</v>
      </c>
      <c r="AA415" s="48" t="s">
        <v>228</v>
      </c>
      <c r="AB415" s="48" t="s">
        <v>228</v>
      </c>
      <c r="AC415" s="48" t="s">
        <v>228</v>
      </c>
      <c r="AD415" s="47" t="s">
        <v>228</v>
      </c>
      <c r="AE415" s="46">
        <f>('[1]3 previsionale pdc'!K996+'[1]3 previsionale pdc'!K1000+'[1]3 previsionale pdc'!K1004+'[1]3 previsionale pdc'!K1008)/1000</f>
        <v>0</v>
      </c>
      <c r="AF415" s="29" t="s">
        <v>7</v>
      </c>
    </row>
    <row r="416" spans="2:32" s="13" customFormat="1">
      <c r="B416" s="29"/>
      <c r="C416" s="51" t="s">
        <v>227</v>
      </c>
      <c r="D416" s="50"/>
      <c r="E416" s="50"/>
      <c r="F416" s="50"/>
      <c r="G416" s="50"/>
      <c r="H416" s="50"/>
      <c r="I416" s="49" t="s">
        <v>226</v>
      </c>
      <c r="J416" s="48" t="s">
        <v>225</v>
      </c>
      <c r="K416" s="48" t="s">
        <v>225</v>
      </c>
      <c r="L416" s="48" t="s">
        <v>225</v>
      </c>
      <c r="M416" s="48" t="s">
        <v>225</v>
      </c>
      <c r="N416" s="48" t="s">
        <v>225</v>
      </c>
      <c r="O416" s="48" t="s">
        <v>225</v>
      </c>
      <c r="P416" s="48" t="s">
        <v>225</v>
      </c>
      <c r="Q416" s="48" t="s">
        <v>225</v>
      </c>
      <c r="R416" s="48" t="s">
        <v>225</v>
      </c>
      <c r="S416" s="48"/>
      <c r="T416" s="48"/>
      <c r="U416" s="48"/>
      <c r="V416" s="48"/>
      <c r="W416" s="48" t="s">
        <v>225</v>
      </c>
      <c r="X416" s="48" t="s">
        <v>225</v>
      </c>
      <c r="Y416" s="48" t="s">
        <v>225</v>
      </c>
      <c r="Z416" s="48" t="s">
        <v>225</v>
      </c>
      <c r="AA416" s="48" t="s">
        <v>225</v>
      </c>
      <c r="AB416" s="48" t="s">
        <v>225</v>
      </c>
      <c r="AC416" s="48" t="s">
        <v>225</v>
      </c>
      <c r="AD416" s="47" t="s">
        <v>225</v>
      </c>
      <c r="AE416" s="46">
        <f>('[1]3 previsionale pdc'!K998+'[1]3 previsionale pdc'!K1002+'[1]3 previsionale pdc'!K1006+'[1]3 previsionale pdc'!K1010)/1000</f>
        <v>0</v>
      </c>
      <c r="AF416" s="29" t="s">
        <v>7</v>
      </c>
    </row>
    <row r="417" spans="2:32" s="13" customFormat="1">
      <c r="B417" s="29"/>
      <c r="C417" s="51" t="s">
        <v>224</v>
      </c>
      <c r="D417" s="50"/>
      <c r="E417" s="50"/>
      <c r="F417" s="50"/>
      <c r="G417" s="50"/>
      <c r="H417" s="50"/>
      <c r="I417" s="49" t="s">
        <v>223</v>
      </c>
      <c r="J417" s="48" t="s">
        <v>222</v>
      </c>
      <c r="K417" s="48" t="s">
        <v>222</v>
      </c>
      <c r="L417" s="48" t="s">
        <v>222</v>
      </c>
      <c r="M417" s="48" t="s">
        <v>222</v>
      </c>
      <c r="N417" s="48" t="s">
        <v>222</v>
      </c>
      <c r="O417" s="48" t="s">
        <v>222</v>
      </c>
      <c r="P417" s="48" t="s">
        <v>222</v>
      </c>
      <c r="Q417" s="48" t="s">
        <v>222</v>
      </c>
      <c r="R417" s="48" t="s">
        <v>222</v>
      </c>
      <c r="S417" s="48"/>
      <c r="T417" s="48"/>
      <c r="U417" s="48"/>
      <c r="V417" s="48"/>
      <c r="W417" s="48" t="s">
        <v>222</v>
      </c>
      <c r="X417" s="48" t="s">
        <v>222</v>
      </c>
      <c r="Y417" s="48" t="s">
        <v>222</v>
      </c>
      <c r="Z417" s="48" t="s">
        <v>222</v>
      </c>
      <c r="AA417" s="48" t="s">
        <v>222</v>
      </c>
      <c r="AB417" s="48" t="s">
        <v>222</v>
      </c>
      <c r="AC417" s="48" t="s">
        <v>222</v>
      </c>
      <c r="AD417" s="47" t="s">
        <v>222</v>
      </c>
      <c r="AE417" s="46">
        <f>'[1]3 previsionale pdc'!K1012/1000</f>
        <v>82</v>
      </c>
      <c r="AF417" s="29" t="s">
        <v>7</v>
      </c>
    </row>
    <row r="418" spans="2:32" s="13" customFormat="1">
      <c r="B418" s="29"/>
      <c r="C418" s="35" t="s">
        <v>221</v>
      </c>
      <c r="D418" s="34"/>
      <c r="E418" s="34"/>
      <c r="F418" s="34"/>
      <c r="G418" s="34"/>
      <c r="H418" s="34"/>
      <c r="I418" s="33" t="s">
        <v>220</v>
      </c>
      <c r="J418" s="32" t="s">
        <v>220</v>
      </c>
      <c r="K418" s="32" t="s">
        <v>220</v>
      </c>
      <c r="L418" s="32" t="s">
        <v>220</v>
      </c>
      <c r="M418" s="32" t="s">
        <v>220</v>
      </c>
      <c r="N418" s="32" t="s">
        <v>220</v>
      </c>
      <c r="O418" s="32" t="s">
        <v>220</v>
      </c>
      <c r="P418" s="32" t="s">
        <v>220</v>
      </c>
      <c r="Q418" s="32" t="s">
        <v>220</v>
      </c>
      <c r="R418" s="32" t="s">
        <v>220</v>
      </c>
      <c r="S418" s="32"/>
      <c r="T418" s="32"/>
      <c r="U418" s="32"/>
      <c r="V418" s="32"/>
      <c r="W418" s="32" t="s">
        <v>220</v>
      </c>
      <c r="X418" s="32" t="s">
        <v>220</v>
      </c>
      <c r="Y418" s="32" t="s">
        <v>220</v>
      </c>
      <c r="Z418" s="32" t="s">
        <v>220</v>
      </c>
      <c r="AA418" s="32" t="s">
        <v>220</v>
      </c>
      <c r="AB418" s="32" t="s">
        <v>220</v>
      </c>
      <c r="AC418" s="32" t="s">
        <v>220</v>
      </c>
      <c r="AD418" s="31" t="s">
        <v>220</v>
      </c>
      <c r="AE418" s="30">
        <f>AE139+AE167+AE319+AE327+AE336+AE378+AE384+AE391+AE394+AE397</f>
        <v>129950.746</v>
      </c>
      <c r="AF418" s="29" t="s">
        <v>7</v>
      </c>
    </row>
    <row r="419" spans="2:32" s="13" customFormat="1">
      <c r="B419" s="29"/>
      <c r="C419" s="35"/>
      <c r="D419" s="34"/>
      <c r="E419" s="34"/>
      <c r="F419" s="34"/>
      <c r="G419" s="34"/>
      <c r="H419" s="34"/>
      <c r="I419" s="33" t="s">
        <v>219</v>
      </c>
      <c r="J419" s="32" t="s">
        <v>219</v>
      </c>
      <c r="K419" s="32" t="s">
        <v>219</v>
      </c>
      <c r="L419" s="32" t="s">
        <v>219</v>
      </c>
      <c r="M419" s="32" t="s">
        <v>219</v>
      </c>
      <c r="N419" s="32" t="s">
        <v>219</v>
      </c>
      <c r="O419" s="32" t="s">
        <v>219</v>
      </c>
      <c r="P419" s="32" t="s">
        <v>219</v>
      </c>
      <c r="Q419" s="32" t="s">
        <v>219</v>
      </c>
      <c r="R419" s="32" t="s">
        <v>219</v>
      </c>
      <c r="S419" s="32"/>
      <c r="T419" s="32"/>
      <c r="U419" s="32"/>
      <c r="V419" s="32"/>
      <c r="W419" s="32" t="s">
        <v>219</v>
      </c>
      <c r="X419" s="32" t="s">
        <v>219</v>
      </c>
      <c r="Y419" s="32" t="s">
        <v>219</v>
      </c>
      <c r="Z419" s="32" t="s">
        <v>219</v>
      </c>
      <c r="AA419" s="32" t="s">
        <v>219</v>
      </c>
      <c r="AB419" s="32" t="s">
        <v>219</v>
      </c>
      <c r="AC419" s="32" t="s">
        <v>219</v>
      </c>
      <c r="AD419" s="31" t="s">
        <v>219</v>
      </c>
      <c r="AE419" s="43"/>
      <c r="AF419" s="29" t="s">
        <v>7</v>
      </c>
    </row>
    <row r="420" spans="2:32" s="13" customFormat="1">
      <c r="B420" s="29"/>
      <c r="C420" s="35" t="s">
        <v>218</v>
      </c>
      <c r="D420" s="34"/>
      <c r="E420" s="34"/>
      <c r="F420" s="34"/>
      <c r="G420" s="34"/>
      <c r="H420" s="34"/>
      <c r="I420" s="33" t="s">
        <v>217</v>
      </c>
      <c r="J420" s="32" t="s">
        <v>217</v>
      </c>
      <c r="K420" s="32" t="s">
        <v>217</v>
      </c>
      <c r="L420" s="32" t="s">
        <v>217</v>
      </c>
      <c r="M420" s="32" t="s">
        <v>217</v>
      </c>
      <c r="N420" s="32" t="s">
        <v>217</v>
      </c>
      <c r="O420" s="32" t="s">
        <v>217</v>
      </c>
      <c r="P420" s="32" t="s">
        <v>217</v>
      </c>
      <c r="Q420" s="32" t="s">
        <v>217</v>
      </c>
      <c r="R420" s="32" t="s">
        <v>217</v>
      </c>
      <c r="S420" s="32"/>
      <c r="T420" s="32"/>
      <c r="U420" s="32"/>
      <c r="V420" s="32"/>
      <c r="W420" s="32" t="s">
        <v>217</v>
      </c>
      <c r="X420" s="32" t="s">
        <v>217</v>
      </c>
      <c r="Y420" s="32" t="s">
        <v>217</v>
      </c>
      <c r="Z420" s="32" t="s">
        <v>217</v>
      </c>
      <c r="AA420" s="32" t="s">
        <v>217</v>
      </c>
      <c r="AB420" s="32" t="s">
        <v>217</v>
      </c>
      <c r="AC420" s="32" t="s">
        <v>217</v>
      </c>
      <c r="AD420" s="31" t="s">
        <v>217</v>
      </c>
      <c r="AE420" s="41">
        <f>SUM(AE421:AE423)</f>
        <v>0</v>
      </c>
      <c r="AF420" s="29" t="s">
        <v>7</v>
      </c>
    </row>
    <row r="421" spans="2:32" s="13" customFormat="1">
      <c r="B421" s="29"/>
      <c r="C421" s="40" t="s">
        <v>216</v>
      </c>
      <c r="D421" s="39"/>
      <c r="E421" s="39"/>
      <c r="F421" s="39"/>
      <c r="G421" s="39"/>
      <c r="H421" s="39"/>
      <c r="I421" s="38" t="s">
        <v>215</v>
      </c>
      <c r="J421" s="37" t="s">
        <v>214</v>
      </c>
      <c r="K421" s="37" t="s">
        <v>214</v>
      </c>
      <c r="L421" s="37" t="s">
        <v>214</v>
      </c>
      <c r="M421" s="37" t="s">
        <v>214</v>
      </c>
      <c r="N421" s="37" t="s">
        <v>214</v>
      </c>
      <c r="O421" s="37" t="s">
        <v>214</v>
      </c>
      <c r="P421" s="37" t="s">
        <v>214</v>
      </c>
      <c r="Q421" s="37" t="s">
        <v>214</v>
      </c>
      <c r="R421" s="37" t="s">
        <v>214</v>
      </c>
      <c r="S421" s="37"/>
      <c r="T421" s="37"/>
      <c r="U421" s="37"/>
      <c r="V421" s="37"/>
      <c r="W421" s="37" t="s">
        <v>214</v>
      </c>
      <c r="X421" s="37" t="s">
        <v>214</v>
      </c>
      <c r="Y421" s="37" t="s">
        <v>214</v>
      </c>
      <c r="Z421" s="37" t="s">
        <v>214</v>
      </c>
      <c r="AA421" s="37" t="s">
        <v>214</v>
      </c>
      <c r="AB421" s="37" t="s">
        <v>214</v>
      </c>
      <c r="AC421" s="37" t="s">
        <v>214</v>
      </c>
      <c r="AD421" s="36" t="s">
        <v>214</v>
      </c>
      <c r="AE421" s="22">
        <f>'[1]3 previsionale pdc'!K1028/1000</f>
        <v>0</v>
      </c>
      <c r="AF421" s="29" t="s">
        <v>7</v>
      </c>
    </row>
    <row r="422" spans="2:32" s="13" customFormat="1">
      <c r="B422" s="29"/>
      <c r="C422" s="40" t="s">
        <v>213</v>
      </c>
      <c r="D422" s="39"/>
      <c r="E422" s="39"/>
      <c r="F422" s="39"/>
      <c r="G422" s="39"/>
      <c r="H422" s="39"/>
      <c r="I422" s="38" t="s">
        <v>212</v>
      </c>
      <c r="J422" s="37" t="s">
        <v>212</v>
      </c>
      <c r="K422" s="37" t="s">
        <v>212</v>
      </c>
      <c r="L422" s="37" t="s">
        <v>212</v>
      </c>
      <c r="M422" s="37" t="s">
        <v>212</v>
      </c>
      <c r="N422" s="37" t="s">
        <v>212</v>
      </c>
      <c r="O422" s="37" t="s">
        <v>212</v>
      </c>
      <c r="P422" s="37" t="s">
        <v>212</v>
      </c>
      <c r="Q422" s="37" t="s">
        <v>212</v>
      </c>
      <c r="R422" s="37" t="s">
        <v>212</v>
      </c>
      <c r="S422" s="37"/>
      <c r="T422" s="37"/>
      <c r="U422" s="37"/>
      <c r="V422" s="37"/>
      <c r="W422" s="37" t="s">
        <v>212</v>
      </c>
      <c r="X422" s="37" t="s">
        <v>212</v>
      </c>
      <c r="Y422" s="37" t="s">
        <v>212</v>
      </c>
      <c r="Z422" s="37" t="s">
        <v>212</v>
      </c>
      <c r="AA422" s="37" t="s">
        <v>212</v>
      </c>
      <c r="AB422" s="37" t="s">
        <v>212</v>
      </c>
      <c r="AC422" s="37" t="s">
        <v>212</v>
      </c>
      <c r="AD422" s="36" t="s">
        <v>212</v>
      </c>
      <c r="AE422" s="22">
        <f>'[1]3 previsionale pdc'!K1030/1000</f>
        <v>0</v>
      </c>
      <c r="AF422" s="29" t="s">
        <v>7</v>
      </c>
    </row>
    <row r="423" spans="2:32" s="13" customFormat="1">
      <c r="B423" s="29"/>
      <c r="C423" s="40" t="s">
        <v>211</v>
      </c>
      <c r="D423" s="39"/>
      <c r="E423" s="39"/>
      <c r="F423" s="39"/>
      <c r="G423" s="39"/>
      <c r="H423" s="39"/>
      <c r="I423" s="38" t="s">
        <v>210</v>
      </c>
      <c r="J423" s="37" t="s">
        <v>210</v>
      </c>
      <c r="K423" s="37" t="s">
        <v>210</v>
      </c>
      <c r="L423" s="37" t="s">
        <v>210</v>
      </c>
      <c r="M423" s="37" t="s">
        <v>210</v>
      </c>
      <c r="N423" s="37" t="s">
        <v>210</v>
      </c>
      <c r="O423" s="37" t="s">
        <v>210</v>
      </c>
      <c r="P423" s="37" t="s">
        <v>210</v>
      </c>
      <c r="Q423" s="37" t="s">
        <v>210</v>
      </c>
      <c r="R423" s="37" t="s">
        <v>210</v>
      </c>
      <c r="S423" s="37"/>
      <c r="T423" s="37"/>
      <c r="U423" s="37"/>
      <c r="V423" s="37"/>
      <c r="W423" s="37" t="s">
        <v>210</v>
      </c>
      <c r="X423" s="37" t="s">
        <v>210</v>
      </c>
      <c r="Y423" s="37" t="s">
        <v>210</v>
      </c>
      <c r="Z423" s="37" t="s">
        <v>210</v>
      </c>
      <c r="AA423" s="37" t="s">
        <v>210</v>
      </c>
      <c r="AB423" s="37" t="s">
        <v>210</v>
      </c>
      <c r="AC423" s="37" t="s">
        <v>210</v>
      </c>
      <c r="AD423" s="36" t="s">
        <v>210</v>
      </c>
      <c r="AE423" s="22">
        <f>'[1]3 previsionale pdc'!K1032/1000</f>
        <v>0</v>
      </c>
      <c r="AF423" s="29" t="s">
        <v>7</v>
      </c>
    </row>
    <row r="424" spans="2:32" s="13" customFormat="1">
      <c r="B424" s="29"/>
      <c r="C424" s="35" t="s">
        <v>209</v>
      </c>
      <c r="D424" s="34"/>
      <c r="E424" s="34"/>
      <c r="F424" s="34"/>
      <c r="G424" s="34"/>
      <c r="H424" s="34"/>
      <c r="I424" s="33" t="s">
        <v>208</v>
      </c>
      <c r="J424" s="32" t="s">
        <v>208</v>
      </c>
      <c r="K424" s="32" t="s">
        <v>208</v>
      </c>
      <c r="L424" s="32" t="s">
        <v>208</v>
      </c>
      <c r="M424" s="32" t="s">
        <v>208</v>
      </c>
      <c r="N424" s="32" t="s">
        <v>208</v>
      </c>
      <c r="O424" s="32" t="s">
        <v>208</v>
      </c>
      <c r="P424" s="32" t="s">
        <v>208</v>
      </c>
      <c r="Q424" s="32" t="s">
        <v>208</v>
      </c>
      <c r="R424" s="32" t="s">
        <v>208</v>
      </c>
      <c r="S424" s="32"/>
      <c r="T424" s="32"/>
      <c r="U424" s="32"/>
      <c r="V424" s="32"/>
      <c r="W424" s="32" t="s">
        <v>208</v>
      </c>
      <c r="X424" s="32" t="s">
        <v>208</v>
      </c>
      <c r="Y424" s="32" t="s">
        <v>208</v>
      </c>
      <c r="Z424" s="32" t="s">
        <v>208</v>
      </c>
      <c r="AA424" s="32" t="s">
        <v>208</v>
      </c>
      <c r="AB424" s="32" t="s">
        <v>208</v>
      </c>
      <c r="AC424" s="32" t="s">
        <v>208</v>
      </c>
      <c r="AD424" s="31" t="s">
        <v>208</v>
      </c>
      <c r="AE424" s="41">
        <f>SUM(AE425:AE429)</f>
        <v>0</v>
      </c>
      <c r="AF424" s="29" t="s">
        <v>7</v>
      </c>
    </row>
    <row r="425" spans="2:32" s="13" customFormat="1">
      <c r="B425" s="29"/>
      <c r="C425" s="40" t="s">
        <v>207</v>
      </c>
      <c r="D425" s="39"/>
      <c r="E425" s="39"/>
      <c r="F425" s="39"/>
      <c r="G425" s="39"/>
      <c r="H425" s="39"/>
      <c r="I425" s="38" t="s">
        <v>206</v>
      </c>
      <c r="J425" s="37" t="s">
        <v>206</v>
      </c>
      <c r="K425" s="37" t="s">
        <v>206</v>
      </c>
      <c r="L425" s="37" t="s">
        <v>206</v>
      </c>
      <c r="M425" s="37" t="s">
        <v>206</v>
      </c>
      <c r="N425" s="37" t="s">
        <v>206</v>
      </c>
      <c r="O425" s="37" t="s">
        <v>206</v>
      </c>
      <c r="P425" s="37" t="s">
        <v>206</v>
      </c>
      <c r="Q425" s="37" t="s">
        <v>206</v>
      </c>
      <c r="R425" s="37" t="s">
        <v>206</v>
      </c>
      <c r="S425" s="37"/>
      <c r="T425" s="37"/>
      <c r="U425" s="37"/>
      <c r="V425" s="37"/>
      <c r="W425" s="37" t="s">
        <v>206</v>
      </c>
      <c r="X425" s="37" t="s">
        <v>206</v>
      </c>
      <c r="Y425" s="37" t="s">
        <v>206</v>
      </c>
      <c r="Z425" s="37" t="s">
        <v>206</v>
      </c>
      <c r="AA425" s="37" t="s">
        <v>206</v>
      </c>
      <c r="AB425" s="37" t="s">
        <v>206</v>
      </c>
      <c r="AC425" s="37" t="s">
        <v>206</v>
      </c>
      <c r="AD425" s="36" t="s">
        <v>206</v>
      </c>
      <c r="AE425" s="22">
        <f>'[1]3 previsionale pdc'!K1035/1000</f>
        <v>0</v>
      </c>
      <c r="AF425" s="29" t="s">
        <v>7</v>
      </c>
    </row>
    <row r="426" spans="2:32" s="13" customFormat="1">
      <c r="B426" s="29"/>
      <c r="C426" s="40" t="s">
        <v>205</v>
      </c>
      <c r="D426" s="39"/>
      <c r="E426" s="39"/>
      <c r="F426" s="39"/>
      <c r="G426" s="39"/>
      <c r="H426" s="39"/>
      <c r="I426" s="38" t="s">
        <v>204</v>
      </c>
      <c r="J426" s="37" t="s">
        <v>204</v>
      </c>
      <c r="K426" s="37" t="s">
        <v>204</v>
      </c>
      <c r="L426" s="37" t="s">
        <v>204</v>
      </c>
      <c r="M426" s="37" t="s">
        <v>204</v>
      </c>
      <c r="N426" s="37" t="s">
        <v>204</v>
      </c>
      <c r="O426" s="37" t="s">
        <v>204</v>
      </c>
      <c r="P426" s="37" t="s">
        <v>204</v>
      </c>
      <c r="Q426" s="37" t="s">
        <v>204</v>
      </c>
      <c r="R426" s="37" t="s">
        <v>204</v>
      </c>
      <c r="S426" s="37"/>
      <c r="T426" s="37"/>
      <c r="U426" s="37"/>
      <c r="V426" s="37"/>
      <c r="W426" s="37" t="s">
        <v>204</v>
      </c>
      <c r="X426" s="37" t="s">
        <v>204</v>
      </c>
      <c r="Y426" s="37" t="s">
        <v>204</v>
      </c>
      <c r="Z426" s="37" t="s">
        <v>204</v>
      </c>
      <c r="AA426" s="37" t="s">
        <v>204</v>
      </c>
      <c r="AB426" s="37" t="s">
        <v>204</v>
      </c>
      <c r="AC426" s="37" t="s">
        <v>204</v>
      </c>
      <c r="AD426" s="36" t="s">
        <v>204</v>
      </c>
      <c r="AE426" s="22">
        <f>'[1]3 previsionale pdc'!K1037/1000</f>
        <v>0</v>
      </c>
      <c r="AF426" s="29" t="s">
        <v>7</v>
      </c>
    </row>
    <row r="427" spans="2:32" s="13" customFormat="1">
      <c r="B427" s="29"/>
      <c r="C427" s="40" t="s">
        <v>203</v>
      </c>
      <c r="D427" s="39"/>
      <c r="E427" s="39"/>
      <c r="F427" s="39"/>
      <c r="G427" s="39"/>
      <c r="H427" s="39"/>
      <c r="I427" s="38" t="s">
        <v>202</v>
      </c>
      <c r="J427" s="37" t="s">
        <v>202</v>
      </c>
      <c r="K427" s="37" t="s">
        <v>202</v>
      </c>
      <c r="L427" s="37" t="s">
        <v>202</v>
      </c>
      <c r="M427" s="37" t="s">
        <v>202</v>
      </c>
      <c r="N427" s="37" t="s">
        <v>202</v>
      </c>
      <c r="O427" s="37" t="s">
        <v>202</v>
      </c>
      <c r="P427" s="37" t="s">
        <v>202</v>
      </c>
      <c r="Q427" s="37" t="s">
        <v>202</v>
      </c>
      <c r="R427" s="37" t="s">
        <v>202</v>
      </c>
      <c r="S427" s="37"/>
      <c r="T427" s="37"/>
      <c r="U427" s="37"/>
      <c r="V427" s="37"/>
      <c r="W427" s="37" t="s">
        <v>202</v>
      </c>
      <c r="X427" s="37" t="s">
        <v>202</v>
      </c>
      <c r="Y427" s="37" t="s">
        <v>202</v>
      </c>
      <c r="Z427" s="37" t="s">
        <v>202</v>
      </c>
      <c r="AA427" s="37" t="s">
        <v>202</v>
      </c>
      <c r="AB427" s="37" t="s">
        <v>202</v>
      </c>
      <c r="AC427" s="37" t="s">
        <v>202</v>
      </c>
      <c r="AD427" s="36" t="s">
        <v>202</v>
      </c>
      <c r="AE427" s="22">
        <f>'[1]3 previsionale pdc'!K1039/1000</f>
        <v>0</v>
      </c>
      <c r="AF427" s="29" t="s">
        <v>7</v>
      </c>
    </row>
    <row r="428" spans="2:32" s="13" customFormat="1">
      <c r="B428" s="29"/>
      <c r="C428" s="40" t="s">
        <v>201</v>
      </c>
      <c r="D428" s="39"/>
      <c r="E428" s="39"/>
      <c r="F428" s="39"/>
      <c r="G428" s="39"/>
      <c r="H428" s="39"/>
      <c r="I428" s="38" t="s">
        <v>200</v>
      </c>
      <c r="J428" s="37" t="s">
        <v>200</v>
      </c>
      <c r="K428" s="37" t="s">
        <v>200</v>
      </c>
      <c r="L428" s="37" t="s">
        <v>200</v>
      </c>
      <c r="M428" s="37" t="s">
        <v>200</v>
      </c>
      <c r="N428" s="37" t="s">
        <v>200</v>
      </c>
      <c r="O428" s="37" t="s">
        <v>200</v>
      </c>
      <c r="P428" s="37" t="s">
        <v>200</v>
      </c>
      <c r="Q428" s="37" t="s">
        <v>200</v>
      </c>
      <c r="R428" s="37" t="s">
        <v>200</v>
      </c>
      <c r="S428" s="37"/>
      <c r="T428" s="37"/>
      <c r="U428" s="37"/>
      <c r="V428" s="37"/>
      <c r="W428" s="37" t="s">
        <v>200</v>
      </c>
      <c r="X428" s="37" t="s">
        <v>200</v>
      </c>
      <c r="Y428" s="37" t="s">
        <v>200</v>
      </c>
      <c r="Z428" s="37" t="s">
        <v>200</v>
      </c>
      <c r="AA428" s="37" t="s">
        <v>200</v>
      </c>
      <c r="AB428" s="37" t="s">
        <v>200</v>
      </c>
      <c r="AC428" s="37" t="s">
        <v>200</v>
      </c>
      <c r="AD428" s="36" t="s">
        <v>200</v>
      </c>
      <c r="AE428" s="22">
        <f>'[1]3 previsionale pdc'!K1041/1000</f>
        <v>0</v>
      </c>
      <c r="AF428" s="29" t="s">
        <v>7</v>
      </c>
    </row>
    <row r="429" spans="2:32" s="13" customFormat="1">
      <c r="B429" s="29"/>
      <c r="C429" s="40" t="s">
        <v>199</v>
      </c>
      <c r="D429" s="39"/>
      <c r="E429" s="39"/>
      <c r="F429" s="39"/>
      <c r="G429" s="39"/>
      <c r="H429" s="39"/>
      <c r="I429" s="38" t="s">
        <v>198</v>
      </c>
      <c r="J429" s="37" t="s">
        <v>198</v>
      </c>
      <c r="K429" s="37" t="s">
        <v>198</v>
      </c>
      <c r="L429" s="37" t="s">
        <v>198</v>
      </c>
      <c r="M429" s="37" t="s">
        <v>198</v>
      </c>
      <c r="N429" s="37" t="s">
        <v>198</v>
      </c>
      <c r="O429" s="37" t="s">
        <v>198</v>
      </c>
      <c r="P429" s="37" t="s">
        <v>198</v>
      </c>
      <c r="Q429" s="37" t="s">
        <v>198</v>
      </c>
      <c r="R429" s="37" t="s">
        <v>198</v>
      </c>
      <c r="S429" s="37"/>
      <c r="T429" s="37"/>
      <c r="U429" s="37"/>
      <c r="V429" s="37"/>
      <c r="W429" s="37" t="s">
        <v>198</v>
      </c>
      <c r="X429" s="37" t="s">
        <v>198</v>
      </c>
      <c r="Y429" s="37" t="s">
        <v>198</v>
      </c>
      <c r="Z429" s="37" t="s">
        <v>198</v>
      </c>
      <c r="AA429" s="37" t="s">
        <v>198</v>
      </c>
      <c r="AB429" s="37" t="s">
        <v>198</v>
      </c>
      <c r="AC429" s="37" t="s">
        <v>198</v>
      </c>
      <c r="AD429" s="36" t="s">
        <v>198</v>
      </c>
      <c r="AE429" s="22">
        <f>'[1]3 previsionale pdc'!K1043/1000</f>
        <v>0</v>
      </c>
      <c r="AF429" s="29" t="s">
        <v>7</v>
      </c>
    </row>
    <row r="430" spans="2:32" s="13" customFormat="1">
      <c r="B430" s="29"/>
      <c r="C430" s="35" t="s">
        <v>197</v>
      </c>
      <c r="D430" s="34"/>
      <c r="E430" s="34"/>
      <c r="F430" s="34"/>
      <c r="G430" s="34"/>
      <c r="H430" s="34"/>
      <c r="I430" s="33" t="s">
        <v>196</v>
      </c>
      <c r="J430" s="32" t="s">
        <v>196</v>
      </c>
      <c r="K430" s="32" t="s">
        <v>196</v>
      </c>
      <c r="L430" s="32" t="s">
        <v>196</v>
      </c>
      <c r="M430" s="32" t="s">
        <v>196</v>
      </c>
      <c r="N430" s="32" t="s">
        <v>196</v>
      </c>
      <c r="O430" s="32" t="s">
        <v>196</v>
      </c>
      <c r="P430" s="32" t="s">
        <v>196</v>
      </c>
      <c r="Q430" s="32" t="s">
        <v>196</v>
      </c>
      <c r="R430" s="32" t="s">
        <v>196</v>
      </c>
      <c r="S430" s="32"/>
      <c r="T430" s="32"/>
      <c r="U430" s="32"/>
      <c r="V430" s="32"/>
      <c r="W430" s="32" t="s">
        <v>196</v>
      </c>
      <c r="X430" s="32" t="s">
        <v>196</v>
      </c>
      <c r="Y430" s="32" t="s">
        <v>196</v>
      </c>
      <c r="Z430" s="32" t="s">
        <v>196</v>
      </c>
      <c r="AA430" s="32" t="s">
        <v>196</v>
      </c>
      <c r="AB430" s="32" t="s">
        <v>196</v>
      </c>
      <c r="AC430" s="32" t="s">
        <v>196</v>
      </c>
      <c r="AD430" s="31" t="s">
        <v>196</v>
      </c>
      <c r="AE430" s="41">
        <f>SUM(AE431:AE433)</f>
        <v>8.3930000000000007</v>
      </c>
      <c r="AF430" s="29" t="s">
        <v>7</v>
      </c>
    </row>
    <row r="431" spans="2:32" s="13" customFormat="1">
      <c r="B431" s="29"/>
      <c r="C431" s="40" t="s">
        <v>195</v>
      </c>
      <c r="D431" s="39"/>
      <c r="E431" s="39"/>
      <c r="F431" s="39"/>
      <c r="G431" s="39"/>
      <c r="H431" s="39"/>
      <c r="I431" s="38" t="s">
        <v>194</v>
      </c>
      <c r="J431" s="37" t="s">
        <v>193</v>
      </c>
      <c r="K431" s="37" t="s">
        <v>193</v>
      </c>
      <c r="L431" s="37" t="s">
        <v>193</v>
      </c>
      <c r="M431" s="37" t="s">
        <v>193</v>
      </c>
      <c r="N431" s="37" t="s">
        <v>193</v>
      </c>
      <c r="O431" s="37" t="s">
        <v>193</v>
      </c>
      <c r="P431" s="37" t="s">
        <v>193</v>
      </c>
      <c r="Q431" s="37" t="s">
        <v>193</v>
      </c>
      <c r="R431" s="37" t="s">
        <v>193</v>
      </c>
      <c r="S431" s="37"/>
      <c r="T431" s="37"/>
      <c r="U431" s="37"/>
      <c r="V431" s="37"/>
      <c r="W431" s="37" t="s">
        <v>193</v>
      </c>
      <c r="X431" s="37" t="s">
        <v>193</v>
      </c>
      <c r="Y431" s="37" t="s">
        <v>193</v>
      </c>
      <c r="Z431" s="37" t="s">
        <v>193</v>
      </c>
      <c r="AA431" s="37" t="s">
        <v>193</v>
      </c>
      <c r="AB431" s="37" t="s">
        <v>193</v>
      </c>
      <c r="AC431" s="37" t="s">
        <v>193</v>
      </c>
      <c r="AD431" s="36" t="s">
        <v>193</v>
      </c>
      <c r="AE431" s="22">
        <f>-'[1]3 previsionale pdc'!K1046/1000</f>
        <v>3</v>
      </c>
      <c r="AF431" s="29" t="s">
        <v>7</v>
      </c>
    </row>
    <row r="432" spans="2:32" s="13" customFormat="1">
      <c r="B432" s="29"/>
      <c r="C432" s="40" t="s">
        <v>192</v>
      </c>
      <c r="D432" s="39"/>
      <c r="E432" s="39"/>
      <c r="F432" s="39"/>
      <c r="G432" s="39"/>
      <c r="H432" s="39"/>
      <c r="I432" s="38" t="s">
        <v>191</v>
      </c>
      <c r="J432" s="37" t="s">
        <v>191</v>
      </c>
      <c r="K432" s="37" t="s">
        <v>191</v>
      </c>
      <c r="L432" s="37" t="s">
        <v>191</v>
      </c>
      <c r="M432" s="37" t="s">
        <v>191</v>
      </c>
      <c r="N432" s="37" t="s">
        <v>191</v>
      </c>
      <c r="O432" s="37" t="s">
        <v>191</v>
      </c>
      <c r="P432" s="37" t="s">
        <v>191</v>
      </c>
      <c r="Q432" s="37" t="s">
        <v>191</v>
      </c>
      <c r="R432" s="37" t="s">
        <v>191</v>
      </c>
      <c r="S432" s="37"/>
      <c r="T432" s="37"/>
      <c r="U432" s="37"/>
      <c r="V432" s="37"/>
      <c r="W432" s="37" t="s">
        <v>191</v>
      </c>
      <c r="X432" s="37" t="s">
        <v>191</v>
      </c>
      <c r="Y432" s="37" t="s">
        <v>191</v>
      </c>
      <c r="Z432" s="37" t="s">
        <v>191</v>
      </c>
      <c r="AA432" s="37" t="s">
        <v>191</v>
      </c>
      <c r="AB432" s="37" t="s">
        <v>191</v>
      </c>
      <c r="AC432" s="37" t="s">
        <v>191</v>
      </c>
      <c r="AD432" s="36" t="s">
        <v>191</v>
      </c>
      <c r="AE432" s="22">
        <f>'[1]3 previsionale pdc'!K1049/1000</f>
        <v>0</v>
      </c>
      <c r="AF432" s="29" t="s">
        <v>7</v>
      </c>
    </row>
    <row r="433" spans="2:32" s="13" customFormat="1">
      <c r="B433" s="29"/>
      <c r="C433" s="40" t="s">
        <v>190</v>
      </c>
      <c r="D433" s="39"/>
      <c r="E433" s="39"/>
      <c r="F433" s="39"/>
      <c r="G433" s="39"/>
      <c r="H433" s="39"/>
      <c r="I433" s="38" t="s">
        <v>189</v>
      </c>
      <c r="J433" s="37" t="s">
        <v>189</v>
      </c>
      <c r="K433" s="37" t="s">
        <v>189</v>
      </c>
      <c r="L433" s="37" t="s">
        <v>189</v>
      </c>
      <c r="M433" s="37" t="s">
        <v>189</v>
      </c>
      <c r="N433" s="37" t="s">
        <v>189</v>
      </c>
      <c r="O433" s="37" t="s">
        <v>189</v>
      </c>
      <c r="P433" s="37" t="s">
        <v>189</v>
      </c>
      <c r="Q433" s="37" t="s">
        <v>189</v>
      </c>
      <c r="R433" s="37" t="s">
        <v>189</v>
      </c>
      <c r="S433" s="37"/>
      <c r="T433" s="37"/>
      <c r="U433" s="37"/>
      <c r="V433" s="37"/>
      <c r="W433" s="37" t="s">
        <v>189</v>
      </c>
      <c r="X433" s="37" t="s">
        <v>189</v>
      </c>
      <c r="Y433" s="37" t="s">
        <v>189</v>
      </c>
      <c r="Z433" s="37" t="s">
        <v>189</v>
      </c>
      <c r="AA433" s="37" t="s">
        <v>189</v>
      </c>
      <c r="AB433" s="37" t="s">
        <v>189</v>
      </c>
      <c r="AC433" s="37" t="s">
        <v>189</v>
      </c>
      <c r="AD433" s="36" t="s">
        <v>189</v>
      </c>
      <c r="AE433" s="22">
        <f>-'[1]3 previsionale pdc'!K1054/1000</f>
        <v>5.3929999999999998</v>
      </c>
      <c r="AF433" s="29" t="s">
        <v>7</v>
      </c>
    </row>
    <row r="434" spans="2:32" s="13" customFormat="1">
      <c r="B434" s="42"/>
      <c r="C434" s="35" t="s">
        <v>188</v>
      </c>
      <c r="D434" s="34"/>
      <c r="E434" s="34"/>
      <c r="F434" s="34"/>
      <c r="G434" s="34"/>
      <c r="H434" s="34"/>
      <c r="I434" s="33" t="s">
        <v>187</v>
      </c>
      <c r="J434" s="32" t="s">
        <v>187</v>
      </c>
      <c r="K434" s="32" t="s">
        <v>187</v>
      </c>
      <c r="L434" s="32" t="s">
        <v>187</v>
      </c>
      <c r="M434" s="32" t="s">
        <v>187</v>
      </c>
      <c r="N434" s="32" t="s">
        <v>187</v>
      </c>
      <c r="O434" s="32" t="s">
        <v>187</v>
      </c>
      <c r="P434" s="32" t="s">
        <v>187</v>
      </c>
      <c r="Q434" s="32" t="s">
        <v>187</v>
      </c>
      <c r="R434" s="32" t="s">
        <v>187</v>
      </c>
      <c r="S434" s="32"/>
      <c r="T434" s="32"/>
      <c r="U434" s="32"/>
      <c r="V434" s="32"/>
      <c r="W434" s="32" t="s">
        <v>187</v>
      </c>
      <c r="X434" s="32" t="s">
        <v>187</v>
      </c>
      <c r="Y434" s="32" t="s">
        <v>187</v>
      </c>
      <c r="Z434" s="32" t="s">
        <v>187</v>
      </c>
      <c r="AA434" s="32" t="s">
        <v>187</v>
      </c>
      <c r="AB434" s="32" t="s">
        <v>187</v>
      </c>
      <c r="AC434" s="32" t="s">
        <v>187</v>
      </c>
      <c r="AD434" s="31" t="s">
        <v>187</v>
      </c>
      <c r="AE434" s="41">
        <f>SUM(AE435:AE436)</f>
        <v>-0.45600000000000002</v>
      </c>
      <c r="AF434" s="29" t="s">
        <v>7</v>
      </c>
    </row>
    <row r="435" spans="2:32" s="13" customFormat="1">
      <c r="B435" s="42"/>
      <c r="C435" s="40" t="s">
        <v>186</v>
      </c>
      <c r="D435" s="39"/>
      <c r="E435" s="39"/>
      <c r="F435" s="39"/>
      <c r="G435" s="39"/>
      <c r="H435" s="39"/>
      <c r="I435" s="38" t="s">
        <v>185</v>
      </c>
      <c r="J435" s="37" t="s">
        <v>185</v>
      </c>
      <c r="K435" s="37" t="s">
        <v>185</v>
      </c>
      <c r="L435" s="37" t="s">
        <v>185</v>
      </c>
      <c r="M435" s="37" t="s">
        <v>185</v>
      </c>
      <c r="N435" s="37" t="s">
        <v>185</v>
      </c>
      <c r="O435" s="37" t="s">
        <v>185</v>
      </c>
      <c r="P435" s="37" t="s">
        <v>185</v>
      </c>
      <c r="Q435" s="37" t="s">
        <v>185</v>
      </c>
      <c r="R435" s="37" t="s">
        <v>185</v>
      </c>
      <c r="S435" s="37"/>
      <c r="T435" s="37"/>
      <c r="U435" s="37"/>
      <c r="V435" s="37"/>
      <c r="W435" s="37" t="s">
        <v>185</v>
      </c>
      <c r="X435" s="37" t="s">
        <v>185</v>
      </c>
      <c r="Y435" s="37" t="s">
        <v>185</v>
      </c>
      <c r="Z435" s="37" t="s">
        <v>185</v>
      </c>
      <c r="AA435" s="37" t="s">
        <v>185</v>
      </c>
      <c r="AB435" s="37" t="s">
        <v>185</v>
      </c>
      <c r="AC435" s="37" t="s">
        <v>185</v>
      </c>
      <c r="AD435" s="36" t="s">
        <v>185</v>
      </c>
      <c r="AE435" s="22">
        <f>-'[1]3 previsionale pdc'!K1061/1000</f>
        <v>-0.45600000000000002</v>
      </c>
      <c r="AF435" s="29" t="s">
        <v>7</v>
      </c>
    </row>
    <row r="436" spans="2:32" s="13" customFormat="1">
      <c r="B436" s="29"/>
      <c r="C436" s="40" t="s">
        <v>184</v>
      </c>
      <c r="D436" s="39"/>
      <c r="E436" s="39"/>
      <c r="F436" s="39"/>
      <c r="G436" s="39"/>
      <c r="H436" s="39"/>
      <c r="I436" s="38" t="s">
        <v>183</v>
      </c>
      <c r="J436" s="37" t="s">
        <v>183</v>
      </c>
      <c r="K436" s="37" t="s">
        <v>183</v>
      </c>
      <c r="L436" s="37" t="s">
        <v>183</v>
      </c>
      <c r="M436" s="37" t="s">
        <v>183</v>
      </c>
      <c r="N436" s="37" t="s">
        <v>183</v>
      </c>
      <c r="O436" s="37" t="s">
        <v>183</v>
      </c>
      <c r="P436" s="37" t="s">
        <v>183</v>
      </c>
      <c r="Q436" s="37" t="s">
        <v>183</v>
      </c>
      <c r="R436" s="37" t="s">
        <v>183</v>
      </c>
      <c r="S436" s="37"/>
      <c r="T436" s="37"/>
      <c r="U436" s="37"/>
      <c r="V436" s="37"/>
      <c r="W436" s="37" t="s">
        <v>183</v>
      </c>
      <c r="X436" s="37" t="s">
        <v>183</v>
      </c>
      <c r="Y436" s="37" t="s">
        <v>183</v>
      </c>
      <c r="Z436" s="37" t="s">
        <v>183</v>
      </c>
      <c r="AA436" s="37" t="s">
        <v>183</v>
      </c>
      <c r="AB436" s="37" t="s">
        <v>183</v>
      </c>
      <c r="AC436" s="37" t="s">
        <v>183</v>
      </c>
      <c r="AD436" s="36" t="s">
        <v>183</v>
      </c>
      <c r="AE436" s="22">
        <f>-'[1]3 previsionale pdc'!K1065/1000</f>
        <v>0</v>
      </c>
      <c r="AF436" s="29" t="s">
        <v>7</v>
      </c>
    </row>
    <row r="437" spans="2:32" s="13" customFormat="1">
      <c r="B437" s="42"/>
      <c r="C437" s="35" t="s">
        <v>182</v>
      </c>
      <c r="D437" s="34"/>
      <c r="E437" s="34"/>
      <c r="F437" s="34"/>
      <c r="G437" s="34"/>
      <c r="H437" s="34"/>
      <c r="I437" s="33" t="s">
        <v>181</v>
      </c>
      <c r="J437" s="32" t="s">
        <v>181</v>
      </c>
      <c r="K437" s="32" t="s">
        <v>181</v>
      </c>
      <c r="L437" s="32" t="s">
        <v>181</v>
      </c>
      <c r="M437" s="32" t="s">
        <v>181</v>
      </c>
      <c r="N437" s="32" t="s">
        <v>181</v>
      </c>
      <c r="O437" s="32" t="s">
        <v>181</v>
      </c>
      <c r="P437" s="32" t="s">
        <v>181</v>
      </c>
      <c r="Q437" s="32" t="s">
        <v>181</v>
      </c>
      <c r="R437" s="32" t="s">
        <v>181</v>
      </c>
      <c r="S437" s="32"/>
      <c r="T437" s="32"/>
      <c r="U437" s="32"/>
      <c r="V437" s="32"/>
      <c r="W437" s="32" t="s">
        <v>181</v>
      </c>
      <c r="X437" s="32" t="s">
        <v>181</v>
      </c>
      <c r="Y437" s="32" t="s">
        <v>181</v>
      </c>
      <c r="Z437" s="32" t="s">
        <v>181</v>
      </c>
      <c r="AA437" s="32" t="s">
        <v>181</v>
      </c>
      <c r="AB437" s="32" t="s">
        <v>181</v>
      </c>
      <c r="AC437" s="32" t="s">
        <v>181</v>
      </c>
      <c r="AD437" s="31" t="s">
        <v>181</v>
      </c>
      <c r="AE437" s="30">
        <f>AE420+AE424-AE430-AE434</f>
        <v>-7.9370000000000003</v>
      </c>
      <c r="AF437" s="44" t="s">
        <v>4</v>
      </c>
    </row>
    <row r="438" spans="2:32" s="13" customFormat="1">
      <c r="B438" s="29"/>
      <c r="C438" s="35"/>
      <c r="D438" s="34"/>
      <c r="E438" s="34"/>
      <c r="F438" s="34"/>
      <c r="G438" s="34"/>
      <c r="H438" s="34"/>
      <c r="I438" s="33" t="s">
        <v>180</v>
      </c>
      <c r="J438" s="32" t="s">
        <v>179</v>
      </c>
      <c r="K438" s="32" t="s">
        <v>179</v>
      </c>
      <c r="L438" s="32" t="s">
        <v>179</v>
      </c>
      <c r="M438" s="32" t="s">
        <v>179</v>
      </c>
      <c r="N438" s="32" t="s">
        <v>179</v>
      </c>
      <c r="O438" s="32" t="s">
        <v>179</v>
      </c>
      <c r="P438" s="32" t="s">
        <v>179</v>
      </c>
      <c r="Q438" s="32" t="s">
        <v>179</v>
      </c>
      <c r="R438" s="32" t="s">
        <v>179</v>
      </c>
      <c r="S438" s="32"/>
      <c r="T438" s="32"/>
      <c r="U438" s="32"/>
      <c r="V438" s="32"/>
      <c r="W438" s="32" t="s">
        <v>179</v>
      </c>
      <c r="X438" s="32" t="s">
        <v>179</v>
      </c>
      <c r="Y438" s="32" t="s">
        <v>179</v>
      </c>
      <c r="Z438" s="32" t="s">
        <v>179</v>
      </c>
      <c r="AA438" s="32" t="s">
        <v>179</v>
      </c>
      <c r="AB438" s="32" t="s">
        <v>179</v>
      </c>
      <c r="AC438" s="32" t="s">
        <v>179</v>
      </c>
      <c r="AD438" s="31" t="s">
        <v>179</v>
      </c>
      <c r="AE438" s="43"/>
      <c r="AF438" s="29" t="s">
        <v>7</v>
      </c>
    </row>
    <row r="439" spans="2:32" s="13" customFormat="1">
      <c r="B439" s="29"/>
      <c r="C439" s="35" t="s">
        <v>178</v>
      </c>
      <c r="D439" s="34"/>
      <c r="E439" s="34"/>
      <c r="F439" s="34"/>
      <c r="G439" s="34"/>
      <c r="H439" s="34"/>
      <c r="I439" s="33" t="s">
        <v>177</v>
      </c>
      <c r="J439" s="32" t="s">
        <v>177</v>
      </c>
      <c r="K439" s="32" t="s">
        <v>177</v>
      </c>
      <c r="L439" s="32" t="s">
        <v>177</v>
      </c>
      <c r="M439" s="32" t="s">
        <v>177</v>
      </c>
      <c r="N439" s="32" t="s">
        <v>177</v>
      </c>
      <c r="O439" s="32" t="s">
        <v>177</v>
      </c>
      <c r="P439" s="32" t="s">
        <v>177</v>
      </c>
      <c r="Q439" s="32" t="s">
        <v>177</v>
      </c>
      <c r="R439" s="32" t="s">
        <v>177</v>
      </c>
      <c r="S439" s="32"/>
      <c r="T439" s="32"/>
      <c r="U439" s="32"/>
      <c r="V439" s="32"/>
      <c r="W439" s="32" t="s">
        <v>177</v>
      </c>
      <c r="X439" s="32" t="s">
        <v>177</v>
      </c>
      <c r="Y439" s="32" t="s">
        <v>177</v>
      </c>
      <c r="Z439" s="32" t="s">
        <v>177</v>
      </c>
      <c r="AA439" s="32" t="s">
        <v>177</v>
      </c>
      <c r="AB439" s="32" t="s">
        <v>177</v>
      </c>
      <c r="AC439" s="32" t="s">
        <v>177</v>
      </c>
      <c r="AD439" s="31" t="s">
        <v>177</v>
      </c>
      <c r="AE439" s="41">
        <f>'[1]3 previsionale pdc'!K1063/1000</f>
        <v>0</v>
      </c>
      <c r="AF439" s="29" t="s">
        <v>7</v>
      </c>
    </row>
    <row r="440" spans="2:32" s="13" customFormat="1">
      <c r="B440" s="29"/>
      <c r="C440" s="35" t="s">
        <v>176</v>
      </c>
      <c r="D440" s="34"/>
      <c r="E440" s="34"/>
      <c r="F440" s="34"/>
      <c r="G440" s="34"/>
      <c r="H440" s="34"/>
      <c r="I440" s="33" t="s">
        <v>175</v>
      </c>
      <c r="J440" s="32" t="s">
        <v>175</v>
      </c>
      <c r="K440" s="32" t="s">
        <v>175</v>
      </c>
      <c r="L440" s="32" t="s">
        <v>175</v>
      </c>
      <c r="M440" s="32" t="s">
        <v>175</v>
      </c>
      <c r="N440" s="32" t="s">
        <v>175</v>
      </c>
      <c r="O440" s="32" t="s">
        <v>175</v>
      </c>
      <c r="P440" s="32" t="s">
        <v>175</v>
      </c>
      <c r="Q440" s="32" t="s">
        <v>175</v>
      </c>
      <c r="R440" s="32" t="s">
        <v>175</v>
      </c>
      <c r="S440" s="32"/>
      <c r="T440" s="32"/>
      <c r="U440" s="32"/>
      <c r="V440" s="32"/>
      <c r="W440" s="32" t="s">
        <v>175</v>
      </c>
      <c r="X440" s="32" t="s">
        <v>175</v>
      </c>
      <c r="Y440" s="32" t="s">
        <v>175</v>
      </c>
      <c r="Z440" s="32" t="s">
        <v>175</v>
      </c>
      <c r="AA440" s="32" t="s">
        <v>175</v>
      </c>
      <c r="AB440" s="32" t="s">
        <v>175</v>
      </c>
      <c r="AC440" s="32" t="s">
        <v>175</v>
      </c>
      <c r="AD440" s="31" t="s">
        <v>175</v>
      </c>
      <c r="AE440" s="41">
        <f>'[1]3 previsionale pdc'!K1067/1000</f>
        <v>0</v>
      </c>
      <c r="AF440" s="29" t="s">
        <v>7</v>
      </c>
    </row>
    <row r="441" spans="2:32" s="13" customFormat="1">
      <c r="B441" s="29"/>
      <c r="C441" s="35" t="s">
        <v>174</v>
      </c>
      <c r="D441" s="34"/>
      <c r="E441" s="34"/>
      <c r="F441" s="34"/>
      <c r="G441" s="34"/>
      <c r="H441" s="34"/>
      <c r="I441" s="33" t="s">
        <v>173</v>
      </c>
      <c r="J441" s="32" t="s">
        <v>172</v>
      </c>
      <c r="K441" s="32" t="s">
        <v>172</v>
      </c>
      <c r="L441" s="32" t="s">
        <v>172</v>
      </c>
      <c r="M441" s="32" t="s">
        <v>172</v>
      </c>
      <c r="N441" s="32" t="s">
        <v>172</v>
      </c>
      <c r="O441" s="32" t="s">
        <v>172</v>
      </c>
      <c r="P441" s="32" t="s">
        <v>172</v>
      </c>
      <c r="Q441" s="32" t="s">
        <v>172</v>
      </c>
      <c r="R441" s="32" t="s">
        <v>172</v>
      </c>
      <c r="S441" s="32"/>
      <c r="T441" s="32"/>
      <c r="U441" s="32"/>
      <c r="V441" s="32"/>
      <c r="W441" s="32" t="s">
        <v>172</v>
      </c>
      <c r="X441" s="32" t="s">
        <v>172</v>
      </c>
      <c r="Y441" s="32" t="s">
        <v>172</v>
      </c>
      <c r="Z441" s="32" t="s">
        <v>172</v>
      </c>
      <c r="AA441" s="32" t="s">
        <v>172</v>
      </c>
      <c r="AB441" s="32" t="s">
        <v>172</v>
      </c>
      <c r="AC441" s="32" t="s">
        <v>172</v>
      </c>
      <c r="AD441" s="31" t="s">
        <v>172</v>
      </c>
      <c r="AE441" s="30">
        <f>AE439-AE440</f>
        <v>0</v>
      </c>
      <c r="AF441" s="44" t="s">
        <v>4</v>
      </c>
    </row>
    <row r="442" spans="2:32" s="13" customFormat="1">
      <c r="B442" s="29"/>
      <c r="C442" s="35"/>
      <c r="D442" s="34"/>
      <c r="E442" s="34"/>
      <c r="F442" s="34"/>
      <c r="G442" s="34"/>
      <c r="H442" s="34"/>
      <c r="I442" s="33" t="s">
        <v>171</v>
      </c>
      <c r="J442" s="32" t="s">
        <v>171</v>
      </c>
      <c r="K442" s="32" t="s">
        <v>171</v>
      </c>
      <c r="L442" s="32" t="s">
        <v>171</v>
      </c>
      <c r="M442" s="32" t="s">
        <v>171</v>
      </c>
      <c r="N442" s="32" t="s">
        <v>171</v>
      </c>
      <c r="O442" s="32" t="s">
        <v>171</v>
      </c>
      <c r="P442" s="32" t="s">
        <v>171</v>
      </c>
      <c r="Q442" s="32" t="s">
        <v>171</v>
      </c>
      <c r="R442" s="32" t="s">
        <v>171</v>
      </c>
      <c r="S442" s="32"/>
      <c r="T442" s="32"/>
      <c r="U442" s="32"/>
      <c r="V442" s="32"/>
      <c r="W442" s="32" t="s">
        <v>171</v>
      </c>
      <c r="X442" s="32" t="s">
        <v>171</v>
      </c>
      <c r="Y442" s="32" t="s">
        <v>171</v>
      </c>
      <c r="Z442" s="32" t="s">
        <v>171</v>
      </c>
      <c r="AA442" s="32" t="s">
        <v>171</v>
      </c>
      <c r="AB442" s="32" t="s">
        <v>171</v>
      </c>
      <c r="AC442" s="32" t="s">
        <v>171</v>
      </c>
      <c r="AD442" s="31" t="s">
        <v>171</v>
      </c>
      <c r="AE442" s="43"/>
      <c r="AF442" s="29" t="s">
        <v>7</v>
      </c>
    </row>
    <row r="443" spans="2:32" s="13" customFormat="1">
      <c r="B443" s="29"/>
      <c r="C443" s="35" t="s">
        <v>170</v>
      </c>
      <c r="D443" s="34"/>
      <c r="E443" s="34"/>
      <c r="F443" s="34"/>
      <c r="G443" s="34"/>
      <c r="H443" s="34"/>
      <c r="I443" s="33" t="s">
        <v>169</v>
      </c>
      <c r="J443" s="32" t="s">
        <v>169</v>
      </c>
      <c r="K443" s="32" t="s">
        <v>169</v>
      </c>
      <c r="L443" s="32" t="s">
        <v>169</v>
      </c>
      <c r="M443" s="32" t="s">
        <v>169</v>
      </c>
      <c r="N443" s="32" t="s">
        <v>169</v>
      </c>
      <c r="O443" s="32" t="s">
        <v>169</v>
      </c>
      <c r="P443" s="32" t="s">
        <v>169</v>
      </c>
      <c r="Q443" s="32" t="s">
        <v>169</v>
      </c>
      <c r="R443" s="32" t="s">
        <v>169</v>
      </c>
      <c r="S443" s="32"/>
      <c r="T443" s="32"/>
      <c r="U443" s="32"/>
      <c r="V443" s="32"/>
      <c r="W443" s="32" t="s">
        <v>169</v>
      </c>
      <c r="X443" s="32" t="s">
        <v>169</v>
      </c>
      <c r="Y443" s="32" t="s">
        <v>169</v>
      </c>
      <c r="Z443" s="32" t="s">
        <v>169</v>
      </c>
      <c r="AA443" s="32" t="s">
        <v>169</v>
      </c>
      <c r="AB443" s="32" t="s">
        <v>169</v>
      </c>
      <c r="AC443" s="32" t="s">
        <v>169</v>
      </c>
      <c r="AD443" s="31" t="s">
        <v>169</v>
      </c>
      <c r="AE443" s="41">
        <f>AE444+AE445</f>
        <v>742</v>
      </c>
      <c r="AF443" s="29" t="s">
        <v>7</v>
      </c>
    </row>
    <row r="444" spans="2:32" s="13" customFormat="1">
      <c r="B444" s="29"/>
      <c r="C444" s="40" t="s">
        <v>168</v>
      </c>
      <c r="D444" s="39"/>
      <c r="E444" s="39"/>
      <c r="F444" s="39"/>
      <c r="G444" s="39"/>
      <c r="H444" s="39"/>
      <c r="I444" s="38" t="s">
        <v>167</v>
      </c>
      <c r="J444" s="37" t="s">
        <v>167</v>
      </c>
      <c r="K444" s="37" t="s">
        <v>167</v>
      </c>
      <c r="L444" s="37" t="s">
        <v>167</v>
      </c>
      <c r="M444" s="37" t="s">
        <v>167</v>
      </c>
      <c r="N444" s="37" t="s">
        <v>167</v>
      </c>
      <c r="O444" s="37" t="s">
        <v>167</v>
      </c>
      <c r="P444" s="37" t="s">
        <v>167</v>
      </c>
      <c r="Q444" s="37" t="s">
        <v>167</v>
      </c>
      <c r="R444" s="37" t="s">
        <v>167</v>
      </c>
      <c r="S444" s="37"/>
      <c r="T444" s="37"/>
      <c r="U444" s="37"/>
      <c r="V444" s="37"/>
      <c r="W444" s="37" t="s">
        <v>167</v>
      </c>
      <c r="X444" s="37" t="s">
        <v>167</v>
      </c>
      <c r="Y444" s="37" t="s">
        <v>167</v>
      </c>
      <c r="Z444" s="37" t="s">
        <v>167</v>
      </c>
      <c r="AA444" s="37" t="s">
        <v>167</v>
      </c>
      <c r="AB444" s="37" t="s">
        <v>167</v>
      </c>
      <c r="AC444" s="37" t="s">
        <v>167</v>
      </c>
      <c r="AD444" s="36" t="s">
        <v>167</v>
      </c>
      <c r="AE444" s="22">
        <f>'[1]3 previsionale pdc'!K1077/1000</f>
        <v>0</v>
      </c>
      <c r="AF444" s="29" t="s">
        <v>7</v>
      </c>
    </row>
    <row r="445" spans="2:32" s="13" customFormat="1">
      <c r="B445" s="29"/>
      <c r="C445" s="40" t="s">
        <v>166</v>
      </c>
      <c r="D445" s="39"/>
      <c r="E445" s="39"/>
      <c r="F445" s="39"/>
      <c r="G445" s="39"/>
      <c r="H445" s="39"/>
      <c r="I445" s="38" t="s">
        <v>165</v>
      </c>
      <c r="J445" s="37" t="s">
        <v>165</v>
      </c>
      <c r="K445" s="37" t="s">
        <v>165</v>
      </c>
      <c r="L445" s="37" t="s">
        <v>165</v>
      </c>
      <c r="M445" s="37" t="s">
        <v>165</v>
      </c>
      <c r="N445" s="37" t="s">
        <v>165</v>
      </c>
      <c r="O445" s="37" t="s">
        <v>165</v>
      </c>
      <c r="P445" s="37" t="s">
        <v>165</v>
      </c>
      <c r="Q445" s="37" t="s">
        <v>165</v>
      </c>
      <c r="R445" s="37" t="s">
        <v>165</v>
      </c>
      <c r="S445" s="37"/>
      <c r="T445" s="37"/>
      <c r="U445" s="37"/>
      <c r="V445" s="37"/>
      <c r="W445" s="37" t="s">
        <v>165</v>
      </c>
      <c r="X445" s="37" t="s">
        <v>165</v>
      </c>
      <c r="Y445" s="37" t="s">
        <v>165</v>
      </c>
      <c r="Z445" s="37" t="s">
        <v>165</v>
      </c>
      <c r="AA445" s="37" t="s">
        <v>165</v>
      </c>
      <c r="AB445" s="37" t="s">
        <v>165</v>
      </c>
      <c r="AC445" s="37" t="s">
        <v>165</v>
      </c>
      <c r="AD445" s="36" t="s">
        <v>165</v>
      </c>
      <c r="AE445" s="22">
        <f>AE446+AE447+AE457+AE467</f>
        <v>742</v>
      </c>
      <c r="AF445" s="29" t="s">
        <v>7</v>
      </c>
    </row>
    <row r="446" spans="2:32" s="13" customFormat="1">
      <c r="B446" s="29"/>
      <c r="C446" s="51" t="s">
        <v>164</v>
      </c>
      <c r="D446" s="50"/>
      <c r="E446" s="50"/>
      <c r="F446" s="50"/>
      <c r="G446" s="50"/>
      <c r="H446" s="50"/>
      <c r="I446" s="49" t="s">
        <v>163</v>
      </c>
      <c r="J446" s="48" t="s">
        <v>163</v>
      </c>
      <c r="K446" s="48" t="s">
        <v>163</v>
      </c>
      <c r="L446" s="48" t="s">
        <v>163</v>
      </c>
      <c r="M446" s="48" t="s">
        <v>163</v>
      </c>
      <c r="N446" s="48" t="s">
        <v>163</v>
      </c>
      <c r="O446" s="48" t="s">
        <v>163</v>
      </c>
      <c r="P446" s="48" t="s">
        <v>163</v>
      </c>
      <c r="Q446" s="48" t="s">
        <v>163</v>
      </c>
      <c r="R446" s="48" t="s">
        <v>163</v>
      </c>
      <c r="S446" s="48"/>
      <c r="T446" s="48"/>
      <c r="U446" s="48"/>
      <c r="V446" s="48"/>
      <c r="W446" s="48" t="s">
        <v>163</v>
      </c>
      <c r="X446" s="48" t="s">
        <v>163</v>
      </c>
      <c r="Y446" s="48" t="s">
        <v>163</v>
      </c>
      <c r="Z446" s="48" t="s">
        <v>163</v>
      </c>
      <c r="AA446" s="48" t="s">
        <v>163</v>
      </c>
      <c r="AB446" s="48" t="s">
        <v>163</v>
      </c>
      <c r="AC446" s="48" t="s">
        <v>163</v>
      </c>
      <c r="AD446" s="47" t="s">
        <v>163</v>
      </c>
      <c r="AE446" s="46">
        <f>'[1]3 previsionale pdc'!K1091/1000</f>
        <v>1</v>
      </c>
      <c r="AF446" s="29" t="s">
        <v>7</v>
      </c>
    </row>
    <row r="447" spans="2:32" s="13" customFormat="1">
      <c r="B447" s="29"/>
      <c r="C447" s="51" t="s">
        <v>162</v>
      </c>
      <c r="D447" s="50"/>
      <c r="E447" s="50"/>
      <c r="F447" s="50"/>
      <c r="G447" s="50"/>
      <c r="H447" s="50"/>
      <c r="I447" s="49" t="s">
        <v>161</v>
      </c>
      <c r="J447" s="48" t="s">
        <v>161</v>
      </c>
      <c r="K447" s="48" t="s">
        <v>161</v>
      </c>
      <c r="L447" s="48" t="s">
        <v>161</v>
      </c>
      <c r="M447" s="48" t="s">
        <v>161</v>
      </c>
      <c r="N447" s="48" t="s">
        <v>161</v>
      </c>
      <c r="O447" s="48" t="s">
        <v>161</v>
      </c>
      <c r="P447" s="48" t="s">
        <v>161</v>
      </c>
      <c r="Q447" s="48" t="s">
        <v>161</v>
      </c>
      <c r="R447" s="48" t="s">
        <v>161</v>
      </c>
      <c r="S447" s="48"/>
      <c r="T447" s="48"/>
      <c r="U447" s="48"/>
      <c r="V447" s="48"/>
      <c r="W447" s="48" t="s">
        <v>161</v>
      </c>
      <c r="X447" s="48" t="s">
        <v>161</v>
      </c>
      <c r="Y447" s="48" t="s">
        <v>161</v>
      </c>
      <c r="Z447" s="48" t="s">
        <v>161</v>
      </c>
      <c r="AA447" s="48" t="s">
        <v>161</v>
      </c>
      <c r="AB447" s="48" t="s">
        <v>161</v>
      </c>
      <c r="AC447" s="48" t="s">
        <v>161</v>
      </c>
      <c r="AD447" s="47" t="s">
        <v>161</v>
      </c>
      <c r="AE447" s="46">
        <f>AE448+AI449</f>
        <v>741</v>
      </c>
      <c r="AF447" s="29" t="s">
        <v>7</v>
      </c>
    </row>
    <row r="448" spans="2:32" s="13" customFormat="1">
      <c r="B448" s="29" t="s">
        <v>58</v>
      </c>
      <c r="C448" s="51" t="s">
        <v>160</v>
      </c>
      <c r="D448" s="50"/>
      <c r="E448" s="50"/>
      <c r="F448" s="50"/>
      <c r="G448" s="50"/>
      <c r="H448" s="50"/>
      <c r="I448" s="49" t="s">
        <v>159</v>
      </c>
      <c r="J448" s="48" t="s">
        <v>158</v>
      </c>
      <c r="K448" s="48" t="s">
        <v>158</v>
      </c>
      <c r="L448" s="48" t="s">
        <v>158</v>
      </c>
      <c r="M448" s="48" t="s">
        <v>158</v>
      </c>
      <c r="N448" s="48" t="s">
        <v>158</v>
      </c>
      <c r="O448" s="48" t="s">
        <v>158</v>
      </c>
      <c r="P448" s="48" t="s">
        <v>158</v>
      </c>
      <c r="Q448" s="48" t="s">
        <v>158</v>
      </c>
      <c r="R448" s="48" t="s">
        <v>158</v>
      </c>
      <c r="S448" s="48"/>
      <c r="T448" s="48"/>
      <c r="U448" s="48"/>
      <c r="V448" s="48"/>
      <c r="W448" s="48" t="s">
        <v>158</v>
      </c>
      <c r="X448" s="48" t="s">
        <v>158</v>
      </c>
      <c r="Y448" s="48" t="s">
        <v>158</v>
      </c>
      <c r="Z448" s="48" t="s">
        <v>158</v>
      </c>
      <c r="AA448" s="48" t="s">
        <v>158</v>
      </c>
      <c r="AB448" s="48" t="s">
        <v>158</v>
      </c>
      <c r="AC448" s="48" t="s">
        <v>158</v>
      </c>
      <c r="AD448" s="47" t="s">
        <v>158</v>
      </c>
      <c r="AE448" s="58">
        <f>'[1]3 previsionale pdc'!K1095/1000</f>
        <v>741</v>
      </c>
      <c r="AF448" s="29" t="s">
        <v>7</v>
      </c>
    </row>
    <row r="449" spans="2:32" s="13" customFormat="1">
      <c r="B449" s="29"/>
      <c r="C449" s="51" t="s">
        <v>157</v>
      </c>
      <c r="D449" s="50"/>
      <c r="E449" s="50"/>
      <c r="F449" s="50"/>
      <c r="G449" s="50"/>
      <c r="H449" s="50"/>
      <c r="I449" s="49" t="s">
        <v>156</v>
      </c>
      <c r="J449" s="48" t="s">
        <v>155</v>
      </c>
      <c r="K449" s="48" t="s">
        <v>155</v>
      </c>
      <c r="L449" s="48" t="s">
        <v>155</v>
      </c>
      <c r="M449" s="48" t="s">
        <v>155</v>
      </c>
      <c r="N449" s="48" t="s">
        <v>155</v>
      </c>
      <c r="O449" s="48" t="s">
        <v>155</v>
      </c>
      <c r="P449" s="48" t="s">
        <v>155</v>
      </c>
      <c r="Q449" s="48" t="s">
        <v>155</v>
      </c>
      <c r="R449" s="48" t="s">
        <v>155</v>
      </c>
      <c r="S449" s="48"/>
      <c r="T449" s="48"/>
      <c r="U449" s="48"/>
      <c r="V449" s="48"/>
      <c r="W449" s="48" t="s">
        <v>155</v>
      </c>
      <c r="X449" s="48" t="s">
        <v>155</v>
      </c>
      <c r="Y449" s="48" t="s">
        <v>155</v>
      </c>
      <c r="Z449" s="48" t="s">
        <v>155</v>
      </c>
      <c r="AA449" s="48" t="s">
        <v>155</v>
      </c>
      <c r="AB449" s="48" t="s">
        <v>155</v>
      </c>
      <c r="AC449" s="48" t="s">
        <v>155</v>
      </c>
      <c r="AD449" s="47" t="s">
        <v>155</v>
      </c>
      <c r="AE449" s="58">
        <f>SUM(AE450:AE456)</f>
        <v>417</v>
      </c>
      <c r="AF449" s="29" t="s">
        <v>7</v>
      </c>
    </row>
    <row r="450" spans="2:32" s="13" customFormat="1">
      <c r="B450" s="29" t="s">
        <v>52</v>
      </c>
      <c r="C450" s="57" t="s">
        <v>154</v>
      </c>
      <c r="D450" s="56"/>
      <c r="E450" s="56"/>
      <c r="F450" s="56"/>
      <c r="G450" s="56"/>
      <c r="H450" s="56"/>
      <c r="I450" s="55" t="s">
        <v>153</v>
      </c>
      <c r="J450" s="54" t="s">
        <v>152</v>
      </c>
      <c r="K450" s="54" t="s">
        <v>152</v>
      </c>
      <c r="L450" s="54" t="s">
        <v>152</v>
      </c>
      <c r="M450" s="54" t="s">
        <v>152</v>
      </c>
      <c r="N450" s="54" t="s">
        <v>152</v>
      </c>
      <c r="O450" s="54" t="s">
        <v>152</v>
      </c>
      <c r="P450" s="54" t="s">
        <v>152</v>
      </c>
      <c r="Q450" s="54" t="s">
        <v>152</v>
      </c>
      <c r="R450" s="54" t="s">
        <v>152</v>
      </c>
      <c r="S450" s="54"/>
      <c r="T450" s="54"/>
      <c r="U450" s="54"/>
      <c r="V450" s="54"/>
      <c r="W450" s="54" t="s">
        <v>152</v>
      </c>
      <c r="X450" s="54" t="s">
        <v>152</v>
      </c>
      <c r="Y450" s="54" t="s">
        <v>152</v>
      </c>
      <c r="Z450" s="54" t="s">
        <v>152</v>
      </c>
      <c r="AA450" s="54" t="s">
        <v>152</v>
      </c>
      <c r="AB450" s="54" t="s">
        <v>152</v>
      </c>
      <c r="AC450" s="54" t="s">
        <v>152</v>
      </c>
      <c r="AD450" s="53" t="s">
        <v>152</v>
      </c>
      <c r="AE450" s="52">
        <f>'[1]3 previsionale pdc'!K1104/1000</f>
        <v>0</v>
      </c>
      <c r="AF450" s="29" t="s">
        <v>7</v>
      </c>
    </row>
    <row r="451" spans="2:32" s="13" customFormat="1">
      <c r="B451" s="29"/>
      <c r="C451" s="57" t="s">
        <v>151</v>
      </c>
      <c r="D451" s="56"/>
      <c r="E451" s="56"/>
      <c r="F451" s="56"/>
      <c r="G451" s="56"/>
      <c r="H451" s="56"/>
      <c r="I451" s="55" t="s">
        <v>150</v>
      </c>
      <c r="J451" s="54" t="s">
        <v>150</v>
      </c>
      <c r="K451" s="54" t="s">
        <v>150</v>
      </c>
      <c r="L451" s="54" t="s">
        <v>150</v>
      </c>
      <c r="M451" s="54" t="s">
        <v>150</v>
      </c>
      <c r="N451" s="54" t="s">
        <v>150</v>
      </c>
      <c r="O451" s="54" t="s">
        <v>150</v>
      </c>
      <c r="P451" s="54" t="s">
        <v>150</v>
      </c>
      <c r="Q451" s="54" t="s">
        <v>150</v>
      </c>
      <c r="R451" s="54" t="s">
        <v>150</v>
      </c>
      <c r="S451" s="54"/>
      <c r="T451" s="54"/>
      <c r="U451" s="54"/>
      <c r="V451" s="54"/>
      <c r="W451" s="54" t="s">
        <v>150</v>
      </c>
      <c r="X451" s="54" t="s">
        <v>150</v>
      </c>
      <c r="Y451" s="54" t="s">
        <v>150</v>
      </c>
      <c r="Z451" s="54" t="s">
        <v>150</v>
      </c>
      <c r="AA451" s="54" t="s">
        <v>150</v>
      </c>
      <c r="AB451" s="54" t="s">
        <v>150</v>
      </c>
      <c r="AC451" s="54" t="s">
        <v>150</v>
      </c>
      <c r="AD451" s="53" t="s">
        <v>150</v>
      </c>
      <c r="AE451" s="52">
        <f>'[1]3 previsionale pdc'!K1113/1000</f>
        <v>0</v>
      </c>
      <c r="AF451" s="29" t="s">
        <v>7</v>
      </c>
    </row>
    <row r="452" spans="2:32" s="13" customFormat="1">
      <c r="B452" s="29"/>
      <c r="C452" s="57" t="s">
        <v>149</v>
      </c>
      <c r="D452" s="56"/>
      <c r="E452" s="56"/>
      <c r="F452" s="56"/>
      <c r="G452" s="56"/>
      <c r="H452" s="56"/>
      <c r="I452" s="55" t="s">
        <v>148</v>
      </c>
      <c r="J452" s="54" t="s">
        <v>148</v>
      </c>
      <c r="K452" s="54" t="s">
        <v>148</v>
      </c>
      <c r="L452" s="54" t="s">
        <v>148</v>
      </c>
      <c r="M452" s="54" t="s">
        <v>148</v>
      </c>
      <c r="N452" s="54" t="s">
        <v>148</v>
      </c>
      <c r="O452" s="54" t="s">
        <v>148</v>
      </c>
      <c r="P452" s="54" t="s">
        <v>148</v>
      </c>
      <c r="Q452" s="54" t="s">
        <v>148</v>
      </c>
      <c r="R452" s="54" t="s">
        <v>148</v>
      </c>
      <c r="S452" s="54"/>
      <c r="T452" s="54"/>
      <c r="U452" s="54"/>
      <c r="V452" s="54"/>
      <c r="W452" s="54" t="s">
        <v>148</v>
      </c>
      <c r="X452" s="54" t="s">
        <v>148</v>
      </c>
      <c r="Y452" s="54" t="s">
        <v>148</v>
      </c>
      <c r="Z452" s="54" t="s">
        <v>148</v>
      </c>
      <c r="AA452" s="54" t="s">
        <v>148</v>
      </c>
      <c r="AB452" s="54" t="s">
        <v>148</v>
      </c>
      <c r="AC452" s="54" t="s">
        <v>148</v>
      </c>
      <c r="AD452" s="53" t="s">
        <v>148</v>
      </c>
      <c r="AE452" s="52">
        <f>'[1]3 previsionale pdc'!K1114/1000</f>
        <v>0</v>
      </c>
      <c r="AF452" s="29" t="s">
        <v>7</v>
      </c>
    </row>
    <row r="453" spans="2:32" s="13" customFormat="1">
      <c r="B453" s="29"/>
      <c r="C453" s="57" t="s">
        <v>147</v>
      </c>
      <c r="D453" s="56"/>
      <c r="E453" s="56"/>
      <c r="F453" s="56"/>
      <c r="G453" s="56"/>
      <c r="H453" s="56"/>
      <c r="I453" s="55" t="s">
        <v>146</v>
      </c>
      <c r="J453" s="54" t="s">
        <v>146</v>
      </c>
      <c r="K453" s="54" t="s">
        <v>146</v>
      </c>
      <c r="L453" s="54" t="s">
        <v>146</v>
      </c>
      <c r="M453" s="54" t="s">
        <v>146</v>
      </c>
      <c r="N453" s="54" t="s">
        <v>146</v>
      </c>
      <c r="O453" s="54" t="s">
        <v>146</v>
      </c>
      <c r="P453" s="54" t="s">
        <v>146</v>
      </c>
      <c r="Q453" s="54" t="s">
        <v>146</v>
      </c>
      <c r="R453" s="54" t="s">
        <v>146</v>
      </c>
      <c r="S453" s="54"/>
      <c r="T453" s="54"/>
      <c r="U453" s="54"/>
      <c r="V453" s="54"/>
      <c r="W453" s="54" t="s">
        <v>146</v>
      </c>
      <c r="X453" s="54" t="s">
        <v>146</v>
      </c>
      <c r="Y453" s="54" t="s">
        <v>146</v>
      </c>
      <c r="Z453" s="54" t="s">
        <v>146</v>
      </c>
      <c r="AA453" s="54" t="s">
        <v>146</v>
      </c>
      <c r="AB453" s="54" t="s">
        <v>146</v>
      </c>
      <c r="AC453" s="54" t="s">
        <v>146</v>
      </c>
      <c r="AD453" s="53" t="s">
        <v>146</v>
      </c>
      <c r="AE453" s="52">
        <f>'[1]3 previsionale pdc'!K1115/1000</f>
        <v>0</v>
      </c>
      <c r="AF453" s="29" t="s">
        <v>7</v>
      </c>
    </row>
    <row r="454" spans="2:32" s="13" customFormat="1">
      <c r="B454" s="29"/>
      <c r="C454" s="57" t="s">
        <v>145</v>
      </c>
      <c r="D454" s="56"/>
      <c r="E454" s="56"/>
      <c r="F454" s="56"/>
      <c r="G454" s="56"/>
      <c r="H454" s="56"/>
      <c r="I454" s="55" t="s">
        <v>144</v>
      </c>
      <c r="J454" s="54" t="s">
        <v>143</v>
      </c>
      <c r="K454" s="54" t="s">
        <v>143</v>
      </c>
      <c r="L454" s="54" t="s">
        <v>143</v>
      </c>
      <c r="M454" s="54" t="s">
        <v>143</v>
      </c>
      <c r="N454" s="54" t="s">
        <v>143</v>
      </c>
      <c r="O454" s="54" t="s">
        <v>143</v>
      </c>
      <c r="P454" s="54" t="s">
        <v>143</v>
      </c>
      <c r="Q454" s="54" t="s">
        <v>143</v>
      </c>
      <c r="R454" s="54" t="s">
        <v>143</v>
      </c>
      <c r="S454" s="54"/>
      <c r="T454" s="54"/>
      <c r="U454" s="54"/>
      <c r="V454" s="54"/>
      <c r="W454" s="54" t="s">
        <v>143</v>
      </c>
      <c r="X454" s="54" t="s">
        <v>143</v>
      </c>
      <c r="Y454" s="54" t="s">
        <v>143</v>
      </c>
      <c r="Z454" s="54" t="s">
        <v>143</v>
      </c>
      <c r="AA454" s="54" t="s">
        <v>143</v>
      </c>
      <c r="AB454" s="54" t="s">
        <v>143</v>
      </c>
      <c r="AC454" s="54" t="s">
        <v>143</v>
      </c>
      <c r="AD454" s="53" t="s">
        <v>143</v>
      </c>
      <c r="AE454" s="52">
        <f>'[1]3 previsionale pdc'!K1116/1000</f>
        <v>0</v>
      </c>
      <c r="AF454" s="29" t="s">
        <v>7</v>
      </c>
    </row>
    <row r="455" spans="2:32" s="13" customFormat="1">
      <c r="B455" s="29"/>
      <c r="C455" s="57" t="s">
        <v>142</v>
      </c>
      <c r="D455" s="56"/>
      <c r="E455" s="56"/>
      <c r="F455" s="56"/>
      <c r="G455" s="56"/>
      <c r="H455" s="56"/>
      <c r="I455" s="55" t="s">
        <v>141</v>
      </c>
      <c r="J455" s="54" t="s">
        <v>141</v>
      </c>
      <c r="K455" s="54" t="s">
        <v>141</v>
      </c>
      <c r="L455" s="54" t="s">
        <v>141</v>
      </c>
      <c r="M455" s="54" t="s">
        <v>141</v>
      </c>
      <c r="N455" s="54" t="s">
        <v>141</v>
      </c>
      <c r="O455" s="54" t="s">
        <v>141</v>
      </c>
      <c r="P455" s="54" t="s">
        <v>141</v>
      </c>
      <c r="Q455" s="54" t="s">
        <v>141</v>
      </c>
      <c r="R455" s="54" t="s">
        <v>141</v>
      </c>
      <c r="S455" s="54"/>
      <c r="T455" s="54"/>
      <c r="U455" s="54"/>
      <c r="V455" s="54"/>
      <c r="W455" s="54" t="s">
        <v>141</v>
      </c>
      <c r="X455" s="54" t="s">
        <v>141</v>
      </c>
      <c r="Y455" s="54" t="s">
        <v>141</v>
      </c>
      <c r="Z455" s="54" t="s">
        <v>141</v>
      </c>
      <c r="AA455" s="54" t="s">
        <v>141</v>
      </c>
      <c r="AB455" s="54" t="s">
        <v>141</v>
      </c>
      <c r="AC455" s="54" t="s">
        <v>141</v>
      </c>
      <c r="AD455" s="53" t="s">
        <v>141</v>
      </c>
      <c r="AE455" s="52">
        <f>'[1]3 previsionale pdc'!K1117/1000</f>
        <v>0</v>
      </c>
      <c r="AF455" s="29" t="s">
        <v>7</v>
      </c>
    </row>
    <row r="456" spans="2:32" s="13" customFormat="1">
      <c r="B456" s="29"/>
      <c r="C456" s="57" t="s">
        <v>140</v>
      </c>
      <c r="D456" s="56"/>
      <c r="E456" s="56"/>
      <c r="F456" s="56"/>
      <c r="G456" s="56"/>
      <c r="H456" s="56"/>
      <c r="I456" s="55" t="s">
        <v>139</v>
      </c>
      <c r="J456" s="54" t="s">
        <v>138</v>
      </c>
      <c r="K456" s="54" t="s">
        <v>138</v>
      </c>
      <c r="L456" s="54" t="s">
        <v>138</v>
      </c>
      <c r="M456" s="54" t="s">
        <v>138</v>
      </c>
      <c r="N456" s="54" t="s">
        <v>138</v>
      </c>
      <c r="O456" s="54" t="s">
        <v>138</v>
      </c>
      <c r="P456" s="54" t="s">
        <v>138</v>
      </c>
      <c r="Q456" s="54" t="s">
        <v>138</v>
      </c>
      <c r="R456" s="54" t="s">
        <v>138</v>
      </c>
      <c r="S456" s="54"/>
      <c r="T456" s="54"/>
      <c r="U456" s="54"/>
      <c r="V456" s="54"/>
      <c r="W456" s="54" t="s">
        <v>138</v>
      </c>
      <c r="X456" s="54" t="s">
        <v>138</v>
      </c>
      <c r="Y456" s="54" t="s">
        <v>138</v>
      </c>
      <c r="Z456" s="54" t="s">
        <v>138</v>
      </c>
      <c r="AA456" s="54" t="s">
        <v>138</v>
      </c>
      <c r="AB456" s="54" t="s">
        <v>138</v>
      </c>
      <c r="AC456" s="54" t="s">
        <v>138</v>
      </c>
      <c r="AD456" s="53" t="s">
        <v>138</v>
      </c>
      <c r="AE456" s="52">
        <f>('[1]3 previsionale pdc'!K1123+'[1]3 previsionale pdc'!K1118+'[1]3 previsionale pdc'!K1119+'[1]3 previsionale pdc'!K1120+'[1]3 previsionale pdc'!K1121+'[1]3 previsionale pdc'!K1122)/1000</f>
        <v>417</v>
      </c>
      <c r="AF456" s="29" t="s">
        <v>7</v>
      </c>
    </row>
    <row r="457" spans="2:32" s="13" customFormat="1">
      <c r="B457" s="29"/>
      <c r="C457" s="51" t="s">
        <v>137</v>
      </c>
      <c r="D457" s="50"/>
      <c r="E457" s="50"/>
      <c r="F457" s="50"/>
      <c r="G457" s="50"/>
      <c r="H457" s="50"/>
      <c r="I457" s="49" t="s">
        <v>136</v>
      </c>
      <c r="J457" s="48" t="s">
        <v>135</v>
      </c>
      <c r="K457" s="48" t="s">
        <v>135</v>
      </c>
      <c r="L457" s="48" t="s">
        <v>135</v>
      </c>
      <c r="M457" s="48" t="s">
        <v>135</v>
      </c>
      <c r="N457" s="48" t="s">
        <v>135</v>
      </c>
      <c r="O457" s="48" t="s">
        <v>135</v>
      </c>
      <c r="P457" s="48" t="s">
        <v>135</v>
      </c>
      <c r="Q457" s="48" t="s">
        <v>135</v>
      </c>
      <c r="R457" s="48" t="s">
        <v>135</v>
      </c>
      <c r="S457" s="48"/>
      <c r="T457" s="48"/>
      <c r="U457" s="48"/>
      <c r="V457" s="48"/>
      <c r="W457" s="48" t="s">
        <v>135</v>
      </c>
      <c r="X457" s="48" t="s">
        <v>135</v>
      </c>
      <c r="Y457" s="48" t="s">
        <v>135</v>
      </c>
      <c r="Z457" s="48" t="s">
        <v>135</v>
      </c>
      <c r="AA457" s="48" t="s">
        <v>135</v>
      </c>
      <c r="AB457" s="48" t="s">
        <v>135</v>
      </c>
      <c r="AC457" s="48" t="s">
        <v>135</v>
      </c>
      <c r="AD457" s="47" t="s">
        <v>135</v>
      </c>
      <c r="AE457" s="46">
        <f>AE458+AE459</f>
        <v>0</v>
      </c>
      <c r="AF457" s="29" t="s">
        <v>7</v>
      </c>
    </row>
    <row r="458" spans="2:32" s="13" customFormat="1">
      <c r="B458" s="29" t="s">
        <v>58</v>
      </c>
      <c r="C458" s="51" t="s">
        <v>134</v>
      </c>
      <c r="D458" s="50"/>
      <c r="E458" s="50"/>
      <c r="F458" s="50"/>
      <c r="G458" s="50"/>
      <c r="H458" s="50"/>
      <c r="I458" s="49" t="s">
        <v>133</v>
      </c>
      <c r="J458" s="48" t="s">
        <v>132</v>
      </c>
      <c r="K458" s="48" t="s">
        <v>132</v>
      </c>
      <c r="L458" s="48" t="s">
        <v>132</v>
      </c>
      <c r="M458" s="48" t="s">
        <v>132</v>
      </c>
      <c r="N458" s="48" t="s">
        <v>132</v>
      </c>
      <c r="O458" s="48" t="s">
        <v>132</v>
      </c>
      <c r="P458" s="48" t="s">
        <v>132</v>
      </c>
      <c r="Q458" s="48" t="s">
        <v>132</v>
      </c>
      <c r="R458" s="48" t="s">
        <v>132</v>
      </c>
      <c r="S458" s="48"/>
      <c r="T458" s="48"/>
      <c r="U458" s="48"/>
      <c r="V458" s="48"/>
      <c r="W458" s="48" t="s">
        <v>132</v>
      </c>
      <c r="X458" s="48" t="s">
        <v>132</v>
      </c>
      <c r="Y458" s="48" t="s">
        <v>132</v>
      </c>
      <c r="Z458" s="48" t="s">
        <v>132</v>
      </c>
      <c r="AA458" s="48" t="s">
        <v>132</v>
      </c>
      <c r="AB458" s="48" t="s">
        <v>132</v>
      </c>
      <c r="AC458" s="48" t="s">
        <v>132</v>
      </c>
      <c r="AD458" s="47" t="s">
        <v>132</v>
      </c>
      <c r="AE458" s="58">
        <f>'[1]3 previsionale pdc'!K1125/1000</f>
        <v>0</v>
      </c>
      <c r="AF458" s="29" t="s">
        <v>7</v>
      </c>
    </row>
    <row r="459" spans="2:32" s="13" customFormat="1">
      <c r="B459" s="29"/>
      <c r="C459" s="51" t="s">
        <v>131</v>
      </c>
      <c r="D459" s="50"/>
      <c r="E459" s="50"/>
      <c r="F459" s="50"/>
      <c r="G459" s="50"/>
      <c r="H459" s="50"/>
      <c r="I459" s="49" t="s">
        <v>130</v>
      </c>
      <c r="J459" s="48" t="s">
        <v>129</v>
      </c>
      <c r="K459" s="48" t="s">
        <v>129</v>
      </c>
      <c r="L459" s="48" t="s">
        <v>129</v>
      </c>
      <c r="M459" s="48" t="s">
        <v>129</v>
      </c>
      <c r="N459" s="48" t="s">
        <v>129</v>
      </c>
      <c r="O459" s="48" t="s">
        <v>129</v>
      </c>
      <c r="P459" s="48" t="s">
        <v>129</v>
      </c>
      <c r="Q459" s="48" t="s">
        <v>129</v>
      </c>
      <c r="R459" s="48" t="s">
        <v>129</v>
      </c>
      <c r="S459" s="48"/>
      <c r="T459" s="48"/>
      <c r="U459" s="48"/>
      <c r="V459" s="48"/>
      <c r="W459" s="48" t="s">
        <v>129</v>
      </c>
      <c r="X459" s="48" t="s">
        <v>129</v>
      </c>
      <c r="Y459" s="48" t="s">
        <v>129</v>
      </c>
      <c r="Z459" s="48" t="s">
        <v>129</v>
      </c>
      <c r="AA459" s="48" t="s">
        <v>129</v>
      </c>
      <c r="AB459" s="48" t="s">
        <v>129</v>
      </c>
      <c r="AC459" s="48" t="s">
        <v>129</v>
      </c>
      <c r="AD459" s="47" t="s">
        <v>129</v>
      </c>
      <c r="AE459" s="58">
        <f>SUM(AE460:AE466)</f>
        <v>0</v>
      </c>
      <c r="AF459" s="29" t="s">
        <v>7</v>
      </c>
    </row>
    <row r="460" spans="2:32" s="13" customFormat="1">
      <c r="B460" s="29" t="s">
        <v>52</v>
      </c>
      <c r="C460" s="57" t="s">
        <v>128</v>
      </c>
      <c r="D460" s="56"/>
      <c r="E460" s="56"/>
      <c r="F460" s="56"/>
      <c r="G460" s="56"/>
      <c r="H460" s="56"/>
      <c r="I460" s="55" t="s">
        <v>127</v>
      </c>
      <c r="J460" s="54" t="s">
        <v>126</v>
      </c>
      <c r="K460" s="54" t="s">
        <v>126</v>
      </c>
      <c r="L460" s="54" t="s">
        <v>126</v>
      </c>
      <c r="M460" s="54" t="s">
        <v>126</v>
      </c>
      <c r="N460" s="54" t="s">
        <v>126</v>
      </c>
      <c r="O460" s="54" t="s">
        <v>126</v>
      </c>
      <c r="P460" s="54" t="s">
        <v>126</v>
      </c>
      <c r="Q460" s="54" t="s">
        <v>126</v>
      </c>
      <c r="R460" s="54" t="s">
        <v>126</v>
      </c>
      <c r="S460" s="54"/>
      <c r="T460" s="54"/>
      <c r="U460" s="54"/>
      <c r="V460" s="54"/>
      <c r="W460" s="54" t="s">
        <v>126</v>
      </c>
      <c r="X460" s="54" t="s">
        <v>126</v>
      </c>
      <c r="Y460" s="54" t="s">
        <v>126</v>
      </c>
      <c r="Z460" s="54" t="s">
        <v>126</v>
      </c>
      <c r="AA460" s="54" t="s">
        <v>126</v>
      </c>
      <c r="AB460" s="54" t="s">
        <v>126</v>
      </c>
      <c r="AC460" s="54" t="s">
        <v>126</v>
      </c>
      <c r="AD460" s="53" t="s">
        <v>126</v>
      </c>
      <c r="AE460" s="52">
        <f>'[1]3 previsionale pdc'!K1134/1000</f>
        <v>0</v>
      </c>
      <c r="AF460" s="29" t="s">
        <v>7</v>
      </c>
    </row>
    <row r="461" spans="2:32" s="13" customFormat="1">
      <c r="B461" s="29"/>
      <c r="C461" s="57" t="s">
        <v>125</v>
      </c>
      <c r="D461" s="56"/>
      <c r="E461" s="56"/>
      <c r="F461" s="56"/>
      <c r="G461" s="56"/>
      <c r="H461" s="56"/>
      <c r="I461" s="55" t="s">
        <v>124</v>
      </c>
      <c r="J461" s="54" t="s">
        <v>124</v>
      </c>
      <c r="K461" s="54" t="s">
        <v>124</v>
      </c>
      <c r="L461" s="54" t="s">
        <v>124</v>
      </c>
      <c r="M461" s="54" t="s">
        <v>124</v>
      </c>
      <c r="N461" s="54" t="s">
        <v>124</v>
      </c>
      <c r="O461" s="54" t="s">
        <v>124</v>
      </c>
      <c r="P461" s="54" t="s">
        <v>124</v>
      </c>
      <c r="Q461" s="54" t="s">
        <v>124</v>
      </c>
      <c r="R461" s="54" t="s">
        <v>124</v>
      </c>
      <c r="S461" s="54"/>
      <c r="T461" s="54"/>
      <c r="U461" s="54"/>
      <c r="V461" s="54"/>
      <c r="W461" s="54" t="s">
        <v>124</v>
      </c>
      <c r="X461" s="54" t="s">
        <v>124</v>
      </c>
      <c r="Y461" s="54" t="s">
        <v>124</v>
      </c>
      <c r="Z461" s="54" t="s">
        <v>124</v>
      </c>
      <c r="AA461" s="54" t="s">
        <v>124</v>
      </c>
      <c r="AB461" s="54" t="s">
        <v>124</v>
      </c>
      <c r="AC461" s="54" t="s">
        <v>124</v>
      </c>
      <c r="AD461" s="53" t="s">
        <v>124</v>
      </c>
      <c r="AE461" s="52">
        <f>'[1]3 previsionale pdc'!K1135/1000</f>
        <v>0</v>
      </c>
      <c r="AF461" s="29" t="s">
        <v>7</v>
      </c>
    </row>
    <row r="462" spans="2:32" s="13" customFormat="1">
      <c r="B462" s="29"/>
      <c r="C462" s="57" t="s">
        <v>123</v>
      </c>
      <c r="D462" s="56"/>
      <c r="E462" s="56"/>
      <c r="F462" s="56"/>
      <c r="G462" s="56"/>
      <c r="H462" s="56"/>
      <c r="I462" s="55" t="s">
        <v>122</v>
      </c>
      <c r="J462" s="54" t="s">
        <v>122</v>
      </c>
      <c r="K462" s="54" t="s">
        <v>122</v>
      </c>
      <c r="L462" s="54" t="s">
        <v>122</v>
      </c>
      <c r="M462" s="54" t="s">
        <v>122</v>
      </c>
      <c r="N462" s="54" t="s">
        <v>122</v>
      </c>
      <c r="O462" s="54" t="s">
        <v>122</v>
      </c>
      <c r="P462" s="54" t="s">
        <v>122</v>
      </c>
      <c r="Q462" s="54" t="s">
        <v>122</v>
      </c>
      <c r="R462" s="54" t="s">
        <v>122</v>
      </c>
      <c r="S462" s="54"/>
      <c r="T462" s="54"/>
      <c r="U462" s="54"/>
      <c r="V462" s="54"/>
      <c r="W462" s="54" t="s">
        <v>122</v>
      </c>
      <c r="X462" s="54" t="s">
        <v>122</v>
      </c>
      <c r="Y462" s="54" t="s">
        <v>122</v>
      </c>
      <c r="Z462" s="54" t="s">
        <v>122</v>
      </c>
      <c r="AA462" s="54" t="s">
        <v>122</v>
      </c>
      <c r="AB462" s="54" t="s">
        <v>122</v>
      </c>
      <c r="AC462" s="54" t="s">
        <v>122</v>
      </c>
      <c r="AD462" s="53" t="s">
        <v>122</v>
      </c>
      <c r="AE462" s="52">
        <f>'[1]3 previsionale pdc'!K1136/1000</f>
        <v>0</v>
      </c>
      <c r="AF462" s="29" t="s">
        <v>7</v>
      </c>
    </row>
    <row r="463" spans="2:32" s="13" customFormat="1">
      <c r="B463" s="29"/>
      <c r="C463" s="57" t="s">
        <v>121</v>
      </c>
      <c r="D463" s="56"/>
      <c r="E463" s="56"/>
      <c r="F463" s="56"/>
      <c r="G463" s="56"/>
      <c r="H463" s="56"/>
      <c r="I463" s="55" t="s">
        <v>120</v>
      </c>
      <c r="J463" s="54" t="s">
        <v>120</v>
      </c>
      <c r="K463" s="54" t="s">
        <v>120</v>
      </c>
      <c r="L463" s="54" t="s">
        <v>120</v>
      </c>
      <c r="M463" s="54" t="s">
        <v>120</v>
      </c>
      <c r="N463" s="54" t="s">
        <v>120</v>
      </c>
      <c r="O463" s="54" t="s">
        <v>120</v>
      </c>
      <c r="P463" s="54" t="s">
        <v>120</v>
      </c>
      <c r="Q463" s="54" t="s">
        <v>120</v>
      </c>
      <c r="R463" s="54" t="s">
        <v>120</v>
      </c>
      <c r="S463" s="54"/>
      <c r="T463" s="54"/>
      <c r="U463" s="54"/>
      <c r="V463" s="54"/>
      <c r="W463" s="54" t="s">
        <v>120</v>
      </c>
      <c r="X463" s="54" t="s">
        <v>120</v>
      </c>
      <c r="Y463" s="54" t="s">
        <v>120</v>
      </c>
      <c r="Z463" s="54" t="s">
        <v>120</v>
      </c>
      <c r="AA463" s="54" t="s">
        <v>120</v>
      </c>
      <c r="AB463" s="54" t="s">
        <v>120</v>
      </c>
      <c r="AC463" s="54" t="s">
        <v>120</v>
      </c>
      <c r="AD463" s="53" t="s">
        <v>120</v>
      </c>
      <c r="AE463" s="52">
        <f>'[1]3 previsionale pdc'!K1137/1000</f>
        <v>0</v>
      </c>
      <c r="AF463" s="29" t="s">
        <v>7</v>
      </c>
    </row>
    <row r="464" spans="2:32" s="13" customFormat="1">
      <c r="B464" s="29"/>
      <c r="C464" s="57" t="s">
        <v>119</v>
      </c>
      <c r="D464" s="56"/>
      <c r="E464" s="56"/>
      <c r="F464" s="56"/>
      <c r="G464" s="56"/>
      <c r="H464" s="56"/>
      <c r="I464" s="55" t="s">
        <v>118</v>
      </c>
      <c r="J464" s="54" t="s">
        <v>117</v>
      </c>
      <c r="K464" s="54" t="s">
        <v>117</v>
      </c>
      <c r="L464" s="54" t="s">
        <v>117</v>
      </c>
      <c r="M464" s="54" t="s">
        <v>117</v>
      </c>
      <c r="N464" s="54" t="s">
        <v>117</v>
      </c>
      <c r="O464" s="54" t="s">
        <v>117</v>
      </c>
      <c r="P464" s="54" t="s">
        <v>117</v>
      </c>
      <c r="Q464" s="54" t="s">
        <v>117</v>
      </c>
      <c r="R464" s="54" t="s">
        <v>117</v>
      </c>
      <c r="S464" s="54"/>
      <c r="T464" s="54"/>
      <c r="U464" s="54"/>
      <c r="V464" s="54"/>
      <c r="W464" s="54" t="s">
        <v>117</v>
      </c>
      <c r="X464" s="54" t="s">
        <v>117</v>
      </c>
      <c r="Y464" s="54" t="s">
        <v>117</v>
      </c>
      <c r="Z464" s="54" t="s">
        <v>117</v>
      </c>
      <c r="AA464" s="54" t="s">
        <v>117</v>
      </c>
      <c r="AB464" s="54" t="s">
        <v>117</v>
      </c>
      <c r="AC464" s="54" t="s">
        <v>117</v>
      </c>
      <c r="AD464" s="53" t="s">
        <v>117</v>
      </c>
      <c r="AE464" s="52">
        <f>'[1]3 previsionale pdc'!K1138/1000</f>
        <v>0</v>
      </c>
      <c r="AF464" s="29" t="s">
        <v>7</v>
      </c>
    </row>
    <row r="465" spans="2:32" s="13" customFormat="1">
      <c r="B465" s="29"/>
      <c r="C465" s="57" t="s">
        <v>116</v>
      </c>
      <c r="D465" s="56"/>
      <c r="E465" s="56"/>
      <c r="F465" s="56"/>
      <c r="G465" s="56"/>
      <c r="H465" s="56"/>
      <c r="I465" s="55" t="s">
        <v>115</v>
      </c>
      <c r="J465" s="54" t="s">
        <v>115</v>
      </c>
      <c r="K465" s="54" t="s">
        <v>115</v>
      </c>
      <c r="L465" s="54" t="s">
        <v>115</v>
      </c>
      <c r="M465" s="54" t="s">
        <v>115</v>
      </c>
      <c r="N465" s="54" t="s">
        <v>115</v>
      </c>
      <c r="O465" s="54" t="s">
        <v>115</v>
      </c>
      <c r="P465" s="54" t="s">
        <v>115</v>
      </c>
      <c r="Q465" s="54" t="s">
        <v>115</v>
      </c>
      <c r="R465" s="54" t="s">
        <v>115</v>
      </c>
      <c r="S465" s="54"/>
      <c r="T465" s="54"/>
      <c r="U465" s="54"/>
      <c r="V465" s="54"/>
      <c r="W465" s="54" t="s">
        <v>115</v>
      </c>
      <c r="X465" s="54" t="s">
        <v>115</v>
      </c>
      <c r="Y465" s="54" t="s">
        <v>115</v>
      </c>
      <c r="Z465" s="54" t="s">
        <v>115</v>
      </c>
      <c r="AA465" s="54" t="s">
        <v>115</v>
      </c>
      <c r="AB465" s="54" t="s">
        <v>115</v>
      </c>
      <c r="AC465" s="54" t="s">
        <v>115</v>
      </c>
      <c r="AD465" s="53" t="s">
        <v>115</v>
      </c>
      <c r="AE465" s="52">
        <f>'[1]3 previsionale pdc'!K1139/1000</f>
        <v>0</v>
      </c>
      <c r="AF465" s="29" t="s">
        <v>7</v>
      </c>
    </row>
    <row r="466" spans="2:32" s="13" customFormat="1">
      <c r="B466" s="29"/>
      <c r="C466" s="57" t="s">
        <v>114</v>
      </c>
      <c r="D466" s="56"/>
      <c r="E466" s="56"/>
      <c r="F466" s="56"/>
      <c r="G466" s="56"/>
      <c r="H466" s="56"/>
      <c r="I466" s="55" t="s">
        <v>113</v>
      </c>
      <c r="J466" s="54" t="s">
        <v>112</v>
      </c>
      <c r="K466" s="54" t="s">
        <v>112</v>
      </c>
      <c r="L466" s="54" t="s">
        <v>112</v>
      </c>
      <c r="M466" s="54" t="s">
        <v>112</v>
      </c>
      <c r="N466" s="54" t="s">
        <v>112</v>
      </c>
      <c r="O466" s="54" t="s">
        <v>112</v>
      </c>
      <c r="P466" s="54" t="s">
        <v>112</v>
      </c>
      <c r="Q466" s="54" t="s">
        <v>112</v>
      </c>
      <c r="R466" s="54" t="s">
        <v>112</v>
      </c>
      <c r="S466" s="54"/>
      <c r="T466" s="54"/>
      <c r="U466" s="54"/>
      <c r="V466" s="54"/>
      <c r="W466" s="54" t="s">
        <v>112</v>
      </c>
      <c r="X466" s="54" t="s">
        <v>112</v>
      </c>
      <c r="Y466" s="54" t="s">
        <v>112</v>
      </c>
      <c r="Z466" s="54" t="s">
        <v>112</v>
      </c>
      <c r="AA466" s="54" t="s">
        <v>112</v>
      </c>
      <c r="AB466" s="54" t="s">
        <v>112</v>
      </c>
      <c r="AC466" s="54" t="s">
        <v>112</v>
      </c>
      <c r="AD466" s="53" t="s">
        <v>112</v>
      </c>
      <c r="AE466" s="52">
        <f>'[1]3 previsionale pdc'!K1140/1000</f>
        <v>0</v>
      </c>
      <c r="AF466" s="29" t="s">
        <v>7</v>
      </c>
    </row>
    <row r="467" spans="2:32" s="13" customFormat="1">
      <c r="B467" s="29"/>
      <c r="C467" s="51" t="s">
        <v>111</v>
      </c>
      <c r="D467" s="50"/>
      <c r="E467" s="50"/>
      <c r="F467" s="50"/>
      <c r="G467" s="50"/>
      <c r="H467" s="50"/>
      <c r="I467" s="49" t="s">
        <v>110</v>
      </c>
      <c r="J467" s="48" t="s">
        <v>110</v>
      </c>
      <c r="K467" s="48" t="s">
        <v>110</v>
      </c>
      <c r="L467" s="48" t="s">
        <v>110</v>
      </c>
      <c r="M467" s="48" t="s">
        <v>110</v>
      </c>
      <c r="N467" s="48" t="s">
        <v>110</v>
      </c>
      <c r="O467" s="48" t="s">
        <v>110</v>
      </c>
      <c r="P467" s="48" t="s">
        <v>110</v>
      </c>
      <c r="Q467" s="48" t="s">
        <v>110</v>
      </c>
      <c r="R467" s="48" t="s">
        <v>110</v>
      </c>
      <c r="S467" s="48"/>
      <c r="T467" s="48"/>
      <c r="U467" s="48"/>
      <c r="V467" s="48"/>
      <c r="W467" s="48" t="s">
        <v>110</v>
      </c>
      <c r="X467" s="48" t="s">
        <v>110</v>
      </c>
      <c r="Y467" s="48" t="s">
        <v>110</v>
      </c>
      <c r="Z467" s="48" t="s">
        <v>110</v>
      </c>
      <c r="AA467" s="48" t="s">
        <v>110</v>
      </c>
      <c r="AB467" s="48" t="s">
        <v>110</v>
      </c>
      <c r="AC467" s="48" t="s">
        <v>110</v>
      </c>
      <c r="AD467" s="47" t="s">
        <v>110</v>
      </c>
      <c r="AE467" s="46">
        <f>'[1]3 previsionale pdc'!K1137/1000</f>
        <v>0</v>
      </c>
      <c r="AF467" s="29" t="s">
        <v>7</v>
      </c>
    </row>
    <row r="468" spans="2:32" s="13" customFormat="1">
      <c r="B468" s="29"/>
      <c r="C468" s="35" t="s">
        <v>109</v>
      </c>
      <c r="D468" s="34"/>
      <c r="E468" s="34"/>
      <c r="F468" s="34"/>
      <c r="G468" s="34"/>
      <c r="H468" s="34"/>
      <c r="I468" s="33" t="s">
        <v>108</v>
      </c>
      <c r="J468" s="32" t="s">
        <v>108</v>
      </c>
      <c r="K468" s="32" t="s">
        <v>108</v>
      </c>
      <c r="L468" s="32" t="s">
        <v>108</v>
      </c>
      <c r="M468" s="32" t="s">
        <v>108</v>
      </c>
      <c r="N468" s="32" t="s">
        <v>108</v>
      </c>
      <c r="O468" s="32" t="s">
        <v>108</v>
      </c>
      <c r="P468" s="32" t="s">
        <v>108</v>
      </c>
      <c r="Q468" s="32" t="s">
        <v>108</v>
      </c>
      <c r="R468" s="32" t="s">
        <v>108</v>
      </c>
      <c r="S468" s="32"/>
      <c r="T468" s="32"/>
      <c r="U468" s="32"/>
      <c r="V468" s="32"/>
      <c r="W468" s="32" t="s">
        <v>108</v>
      </c>
      <c r="X468" s="32" t="s">
        <v>108</v>
      </c>
      <c r="Y468" s="32" t="s">
        <v>108</v>
      </c>
      <c r="Z468" s="32" t="s">
        <v>108</v>
      </c>
      <c r="AA468" s="32" t="s">
        <v>108</v>
      </c>
      <c r="AB468" s="32" t="s">
        <v>108</v>
      </c>
      <c r="AC468" s="32" t="s">
        <v>108</v>
      </c>
      <c r="AD468" s="31" t="s">
        <v>108</v>
      </c>
      <c r="AE468" s="41">
        <f>AE469+AE470</f>
        <v>-644.09100000000001</v>
      </c>
      <c r="AF468" s="29" t="s">
        <v>7</v>
      </c>
    </row>
    <row r="469" spans="2:32" s="13" customFormat="1">
      <c r="B469" s="29"/>
      <c r="C469" s="40" t="s">
        <v>107</v>
      </c>
      <c r="D469" s="39"/>
      <c r="E469" s="39"/>
      <c r="F469" s="39"/>
      <c r="G469" s="39"/>
      <c r="H469" s="39"/>
      <c r="I469" s="38" t="s">
        <v>106</v>
      </c>
      <c r="J469" s="37" t="s">
        <v>106</v>
      </c>
      <c r="K469" s="37" t="s">
        <v>106</v>
      </c>
      <c r="L469" s="37" t="s">
        <v>106</v>
      </c>
      <c r="M469" s="37" t="s">
        <v>106</v>
      </c>
      <c r="N469" s="37" t="s">
        <v>106</v>
      </c>
      <c r="O469" s="37" t="s">
        <v>106</v>
      </c>
      <c r="P469" s="37" t="s">
        <v>106</v>
      </c>
      <c r="Q469" s="37" t="s">
        <v>106</v>
      </c>
      <c r="R469" s="37" t="s">
        <v>106</v>
      </c>
      <c r="S469" s="37"/>
      <c r="T469" s="37"/>
      <c r="U469" s="37"/>
      <c r="V469" s="37"/>
      <c r="W469" s="37" t="s">
        <v>106</v>
      </c>
      <c r="X469" s="37" t="s">
        <v>106</v>
      </c>
      <c r="Y469" s="37" t="s">
        <v>106</v>
      </c>
      <c r="Z469" s="37" t="s">
        <v>106</v>
      </c>
      <c r="AA469" s="37" t="s">
        <v>106</v>
      </c>
      <c r="AB469" s="37" t="s">
        <v>106</v>
      </c>
      <c r="AC469" s="37" t="s">
        <v>106</v>
      </c>
      <c r="AD469" s="36" t="s">
        <v>106</v>
      </c>
      <c r="AE469" s="22">
        <f>'[1]3 previsionale pdc'!K1144/1000</f>
        <v>-3</v>
      </c>
      <c r="AF469" s="29" t="s">
        <v>7</v>
      </c>
    </row>
    <row r="470" spans="2:32" s="13" customFormat="1">
      <c r="B470" s="29"/>
      <c r="C470" s="40" t="s">
        <v>105</v>
      </c>
      <c r="D470" s="39"/>
      <c r="E470" s="39"/>
      <c r="F470" s="39"/>
      <c r="G470" s="39"/>
      <c r="H470" s="39"/>
      <c r="I470" s="38" t="s">
        <v>104</v>
      </c>
      <c r="J470" s="37" t="s">
        <v>104</v>
      </c>
      <c r="K470" s="37" t="s">
        <v>104</v>
      </c>
      <c r="L470" s="37" t="s">
        <v>104</v>
      </c>
      <c r="M470" s="37" t="s">
        <v>104</v>
      </c>
      <c r="N470" s="37" t="s">
        <v>104</v>
      </c>
      <c r="O470" s="37" t="s">
        <v>104</v>
      </c>
      <c r="P470" s="37" t="s">
        <v>104</v>
      </c>
      <c r="Q470" s="37" t="s">
        <v>104</v>
      </c>
      <c r="R470" s="37" t="s">
        <v>104</v>
      </c>
      <c r="S470" s="37"/>
      <c r="T470" s="37"/>
      <c r="U470" s="37"/>
      <c r="V470" s="37"/>
      <c r="W470" s="37" t="s">
        <v>104</v>
      </c>
      <c r="X470" s="37" t="s">
        <v>104</v>
      </c>
      <c r="Y470" s="37" t="s">
        <v>104</v>
      </c>
      <c r="Z470" s="37" t="s">
        <v>104</v>
      </c>
      <c r="AA470" s="37" t="s">
        <v>104</v>
      </c>
      <c r="AB470" s="37" t="s">
        <v>104</v>
      </c>
      <c r="AC470" s="37" t="s">
        <v>104</v>
      </c>
      <c r="AD470" s="36" t="s">
        <v>104</v>
      </c>
      <c r="AE470" s="22">
        <f>AE471+AE472+AE473+AE488+AE498</f>
        <v>-641.09100000000001</v>
      </c>
      <c r="AF470" s="29" t="s">
        <v>7</v>
      </c>
    </row>
    <row r="471" spans="2:32" s="13" customFormat="1">
      <c r="B471" s="29"/>
      <c r="C471" s="51" t="s">
        <v>103</v>
      </c>
      <c r="D471" s="50"/>
      <c r="E471" s="50"/>
      <c r="F471" s="50"/>
      <c r="G471" s="50"/>
      <c r="H471" s="50"/>
      <c r="I471" s="49" t="s">
        <v>102</v>
      </c>
      <c r="J471" s="48" t="s">
        <v>102</v>
      </c>
      <c r="K471" s="48" t="s">
        <v>102</v>
      </c>
      <c r="L471" s="48" t="s">
        <v>102</v>
      </c>
      <c r="M471" s="48" t="s">
        <v>102</v>
      </c>
      <c r="N471" s="48" t="s">
        <v>102</v>
      </c>
      <c r="O471" s="48" t="s">
        <v>102</v>
      </c>
      <c r="P471" s="48" t="s">
        <v>102</v>
      </c>
      <c r="Q471" s="48" t="s">
        <v>102</v>
      </c>
      <c r="R471" s="48" t="s">
        <v>102</v>
      </c>
      <c r="S471" s="48"/>
      <c r="T471" s="48"/>
      <c r="U471" s="48"/>
      <c r="V471" s="48"/>
      <c r="W471" s="48" t="s">
        <v>102</v>
      </c>
      <c r="X471" s="48" t="s">
        <v>102</v>
      </c>
      <c r="Y471" s="48" t="s">
        <v>102</v>
      </c>
      <c r="Z471" s="48" t="s">
        <v>102</v>
      </c>
      <c r="AA471" s="48" t="s">
        <v>102</v>
      </c>
      <c r="AB471" s="48" t="s">
        <v>102</v>
      </c>
      <c r="AC471" s="48" t="s">
        <v>102</v>
      </c>
      <c r="AD471" s="47" t="s">
        <v>102</v>
      </c>
      <c r="AE471" s="46">
        <f>-'[1]3 previsionale pdc'!K1158/1000</f>
        <v>0</v>
      </c>
      <c r="AF471" s="29" t="s">
        <v>7</v>
      </c>
    </row>
    <row r="472" spans="2:32" s="13" customFormat="1">
      <c r="B472" s="29"/>
      <c r="C472" s="51" t="s">
        <v>101</v>
      </c>
      <c r="D472" s="50"/>
      <c r="E472" s="50"/>
      <c r="F472" s="50"/>
      <c r="G472" s="50"/>
      <c r="H472" s="50"/>
      <c r="I472" s="49" t="s">
        <v>100</v>
      </c>
      <c r="J472" s="48" t="s">
        <v>99</v>
      </c>
      <c r="K472" s="48" t="s">
        <v>99</v>
      </c>
      <c r="L472" s="48" t="s">
        <v>99</v>
      </c>
      <c r="M472" s="48" t="s">
        <v>99</v>
      </c>
      <c r="N472" s="48" t="s">
        <v>99</v>
      </c>
      <c r="O472" s="48" t="s">
        <v>99</v>
      </c>
      <c r="P472" s="48" t="s">
        <v>99</v>
      </c>
      <c r="Q472" s="48" t="s">
        <v>99</v>
      </c>
      <c r="R472" s="48" t="s">
        <v>99</v>
      </c>
      <c r="S472" s="48"/>
      <c r="T472" s="48"/>
      <c r="U472" s="48"/>
      <c r="V472" s="48"/>
      <c r="W472" s="48" t="s">
        <v>99</v>
      </c>
      <c r="X472" s="48" t="s">
        <v>99</v>
      </c>
      <c r="Y472" s="48" t="s">
        <v>99</v>
      </c>
      <c r="Z472" s="48" t="s">
        <v>99</v>
      </c>
      <c r="AA472" s="48" t="s">
        <v>99</v>
      </c>
      <c r="AB472" s="48" t="s">
        <v>99</v>
      </c>
      <c r="AC472" s="48" t="s">
        <v>99</v>
      </c>
      <c r="AD472" s="47" t="s">
        <v>99</v>
      </c>
      <c r="AE472" s="46">
        <f>-'[1]3 previsionale pdc'!K1160/1000</f>
        <v>0</v>
      </c>
      <c r="AF472" s="29" t="s">
        <v>7</v>
      </c>
    </row>
    <row r="473" spans="2:32" s="13" customFormat="1">
      <c r="B473" s="29"/>
      <c r="C473" s="51" t="s">
        <v>98</v>
      </c>
      <c r="D473" s="50"/>
      <c r="E473" s="50"/>
      <c r="F473" s="50"/>
      <c r="G473" s="50"/>
      <c r="H473" s="50"/>
      <c r="I473" s="49" t="s">
        <v>97</v>
      </c>
      <c r="J473" s="48" t="s">
        <v>97</v>
      </c>
      <c r="K473" s="48" t="s">
        <v>97</v>
      </c>
      <c r="L473" s="48" t="s">
        <v>97</v>
      </c>
      <c r="M473" s="48" t="s">
        <v>97</v>
      </c>
      <c r="N473" s="48" t="s">
        <v>97</v>
      </c>
      <c r="O473" s="48" t="s">
        <v>97</v>
      </c>
      <c r="P473" s="48" t="s">
        <v>97</v>
      </c>
      <c r="Q473" s="48" t="s">
        <v>97</v>
      </c>
      <c r="R473" s="48" t="s">
        <v>97</v>
      </c>
      <c r="S473" s="48"/>
      <c r="T473" s="48"/>
      <c r="U473" s="48"/>
      <c r="V473" s="48"/>
      <c r="W473" s="48" t="s">
        <v>97</v>
      </c>
      <c r="X473" s="48" t="s">
        <v>97</v>
      </c>
      <c r="Y473" s="48" t="s">
        <v>97</v>
      </c>
      <c r="Z473" s="48" t="s">
        <v>97</v>
      </c>
      <c r="AA473" s="48" t="s">
        <v>97</v>
      </c>
      <c r="AB473" s="48" t="s">
        <v>97</v>
      </c>
      <c r="AC473" s="48" t="s">
        <v>97</v>
      </c>
      <c r="AD473" s="47" t="s">
        <v>97</v>
      </c>
      <c r="AE473" s="46">
        <f>AE474+AE477</f>
        <v>-641.09100000000001</v>
      </c>
      <c r="AF473" s="29" t="s">
        <v>7</v>
      </c>
    </row>
    <row r="474" spans="2:32" s="13" customFormat="1">
      <c r="B474" s="29" t="s">
        <v>58</v>
      </c>
      <c r="C474" s="51" t="s">
        <v>96</v>
      </c>
      <c r="D474" s="50"/>
      <c r="E474" s="50"/>
      <c r="F474" s="50"/>
      <c r="G474" s="50"/>
      <c r="H474" s="50"/>
      <c r="I474" s="49" t="s">
        <v>95</v>
      </c>
      <c r="J474" s="48" t="s">
        <v>94</v>
      </c>
      <c r="K474" s="48" t="s">
        <v>94</v>
      </c>
      <c r="L474" s="48" t="s">
        <v>94</v>
      </c>
      <c r="M474" s="48" t="s">
        <v>94</v>
      </c>
      <c r="N474" s="48" t="s">
        <v>94</v>
      </c>
      <c r="O474" s="48" t="s">
        <v>94</v>
      </c>
      <c r="P474" s="48" t="s">
        <v>94</v>
      </c>
      <c r="Q474" s="48" t="s">
        <v>94</v>
      </c>
      <c r="R474" s="48" t="s">
        <v>94</v>
      </c>
      <c r="S474" s="48"/>
      <c r="T474" s="48"/>
      <c r="U474" s="48"/>
      <c r="V474" s="48"/>
      <c r="W474" s="48" t="s">
        <v>94</v>
      </c>
      <c r="X474" s="48" t="s">
        <v>94</v>
      </c>
      <c r="Y474" s="48" t="s">
        <v>94</v>
      </c>
      <c r="Z474" s="48" t="s">
        <v>94</v>
      </c>
      <c r="AA474" s="48" t="s">
        <v>94</v>
      </c>
      <c r="AB474" s="48" t="s">
        <v>94</v>
      </c>
      <c r="AC474" s="48" t="s">
        <v>94</v>
      </c>
      <c r="AD474" s="47" t="s">
        <v>94</v>
      </c>
      <c r="AE474" s="58">
        <f>AE475+AE476</f>
        <v>-145.6</v>
      </c>
      <c r="AF474" s="29" t="s">
        <v>7</v>
      </c>
    </row>
    <row r="475" spans="2:32" s="13" customFormat="1">
      <c r="B475" s="29" t="s">
        <v>58</v>
      </c>
      <c r="C475" s="57" t="s">
        <v>93</v>
      </c>
      <c r="D475" s="56"/>
      <c r="E475" s="56"/>
      <c r="F475" s="56"/>
      <c r="G475" s="56"/>
      <c r="H475" s="56"/>
      <c r="I475" s="55" t="s">
        <v>92</v>
      </c>
      <c r="J475" s="54" t="s">
        <v>91</v>
      </c>
      <c r="K475" s="54" t="s">
        <v>91</v>
      </c>
      <c r="L475" s="54" t="s">
        <v>91</v>
      </c>
      <c r="M475" s="54" t="s">
        <v>91</v>
      </c>
      <c r="N475" s="54" t="s">
        <v>91</v>
      </c>
      <c r="O475" s="54" t="s">
        <v>91</v>
      </c>
      <c r="P475" s="54" t="s">
        <v>91</v>
      </c>
      <c r="Q475" s="54" t="s">
        <v>91</v>
      </c>
      <c r="R475" s="54" t="s">
        <v>91</v>
      </c>
      <c r="S475" s="54"/>
      <c r="T475" s="54"/>
      <c r="U475" s="54"/>
      <c r="V475" s="54"/>
      <c r="W475" s="54" t="s">
        <v>91</v>
      </c>
      <c r="X475" s="54" t="s">
        <v>91</v>
      </c>
      <c r="Y475" s="54" t="s">
        <v>91</v>
      </c>
      <c r="Z475" s="54" t="s">
        <v>91</v>
      </c>
      <c r="AA475" s="54" t="s">
        <v>91</v>
      </c>
      <c r="AB475" s="54" t="s">
        <v>91</v>
      </c>
      <c r="AC475" s="54" t="s">
        <v>91</v>
      </c>
      <c r="AD475" s="53" t="s">
        <v>91</v>
      </c>
      <c r="AE475" s="52">
        <f>-'[1]3 previsionale pdc'!K1164/1000</f>
        <v>0</v>
      </c>
      <c r="AF475" s="29" t="s">
        <v>7</v>
      </c>
    </row>
    <row r="476" spans="2:32" s="13" customFormat="1">
      <c r="B476" s="29" t="s">
        <v>58</v>
      </c>
      <c r="C476" s="57" t="s">
        <v>90</v>
      </c>
      <c r="D476" s="56"/>
      <c r="E476" s="56"/>
      <c r="F476" s="56"/>
      <c r="G476" s="56"/>
      <c r="H476" s="56"/>
      <c r="I476" s="55" t="s">
        <v>89</v>
      </c>
      <c r="J476" s="54" t="s">
        <v>88</v>
      </c>
      <c r="K476" s="54" t="s">
        <v>88</v>
      </c>
      <c r="L476" s="54" t="s">
        <v>88</v>
      </c>
      <c r="M476" s="54" t="s">
        <v>88</v>
      </c>
      <c r="N476" s="54" t="s">
        <v>88</v>
      </c>
      <c r="O476" s="54" t="s">
        <v>88</v>
      </c>
      <c r="P476" s="54" t="s">
        <v>88</v>
      </c>
      <c r="Q476" s="54" t="s">
        <v>88</v>
      </c>
      <c r="R476" s="54" t="s">
        <v>88</v>
      </c>
      <c r="S476" s="54"/>
      <c r="T476" s="54"/>
      <c r="U476" s="54"/>
      <c r="V476" s="54"/>
      <c r="W476" s="54" t="s">
        <v>88</v>
      </c>
      <c r="X476" s="54" t="s">
        <v>88</v>
      </c>
      <c r="Y476" s="54" t="s">
        <v>88</v>
      </c>
      <c r="Z476" s="54" t="s">
        <v>88</v>
      </c>
      <c r="AA476" s="54" t="s">
        <v>88</v>
      </c>
      <c r="AB476" s="54" t="s">
        <v>88</v>
      </c>
      <c r="AC476" s="54" t="s">
        <v>88</v>
      </c>
      <c r="AD476" s="53" t="s">
        <v>88</v>
      </c>
      <c r="AE476" s="52">
        <f>+'[1]3 previsionale pdc'!K1163/1000-AE475</f>
        <v>-145.6</v>
      </c>
      <c r="AF476" s="29" t="s">
        <v>7</v>
      </c>
    </row>
    <row r="477" spans="2:32" s="13" customFormat="1">
      <c r="B477" s="29"/>
      <c r="C477" s="51" t="s">
        <v>87</v>
      </c>
      <c r="D477" s="50"/>
      <c r="E477" s="50"/>
      <c r="F477" s="50"/>
      <c r="G477" s="50"/>
      <c r="H477" s="50"/>
      <c r="I477" s="49" t="s">
        <v>86</v>
      </c>
      <c r="J477" s="48" t="s">
        <v>86</v>
      </c>
      <c r="K477" s="48" t="s">
        <v>86</v>
      </c>
      <c r="L477" s="48" t="s">
        <v>86</v>
      </c>
      <c r="M477" s="48" t="s">
        <v>86</v>
      </c>
      <c r="N477" s="48" t="s">
        <v>86</v>
      </c>
      <c r="O477" s="48" t="s">
        <v>86</v>
      </c>
      <c r="P477" s="48" t="s">
        <v>86</v>
      </c>
      <c r="Q477" s="48" t="s">
        <v>86</v>
      </c>
      <c r="R477" s="48" t="s">
        <v>86</v>
      </c>
      <c r="S477" s="48"/>
      <c r="T477" s="48"/>
      <c r="U477" s="48"/>
      <c r="V477" s="48"/>
      <c r="W477" s="48" t="s">
        <v>86</v>
      </c>
      <c r="X477" s="48" t="s">
        <v>86</v>
      </c>
      <c r="Y477" s="48" t="s">
        <v>86</v>
      </c>
      <c r="Z477" s="48" t="s">
        <v>86</v>
      </c>
      <c r="AA477" s="48" t="s">
        <v>86</v>
      </c>
      <c r="AB477" s="48" t="s">
        <v>86</v>
      </c>
      <c r="AC477" s="48" t="s">
        <v>86</v>
      </c>
      <c r="AD477" s="47" t="s">
        <v>86</v>
      </c>
      <c r="AE477" s="46">
        <f>AE478+AE479+AE483+AE484+AE485+AE486+AE487</f>
        <v>-495.49099999999999</v>
      </c>
      <c r="AF477" s="29" t="s">
        <v>7</v>
      </c>
    </row>
    <row r="478" spans="2:32" s="13" customFormat="1">
      <c r="B478" s="29" t="s">
        <v>52</v>
      </c>
      <c r="C478" s="57" t="s">
        <v>85</v>
      </c>
      <c r="D478" s="56"/>
      <c r="E478" s="56"/>
      <c r="F478" s="56"/>
      <c r="G478" s="56"/>
      <c r="H478" s="56"/>
      <c r="I478" s="55" t="s">
        <v>84</v>
      </c>
      <c r="J478" s="54" t="s">
        <v>84</v>
      </c>
      <c r="K478" s="54" t="s">
        <v>84</v>
      </c>
      <c r="L478" s="54" t="s">
        <v>84</v>
      </c>
      <c r="M478" s="54" t="s">
        <v>84</v>
      </c>
      <c r="N478" s="54" t="s">
        <v>84</v>
      </c>
      <c r="O478" s="54" t="s">
        <v>84</v>
      </c>
      <c r="P478" s="54" t="s">
        <v>84</v>
      </c>
      <c r="Q478" s="54" t="s">
        <v>84</v>
      </c>
      <c r="R478" s="54" t="s">
        <v>84</v>
      </c>
      <c r="S478" s="54"/>
      <c r="T478" s="54"/>
      <c r="U478" s="54"/>
      <c r="V478" s="54"/>
      <c r="W478" s="54" t="s">
        <v>84</v>
      </c>
      <c r="X478" s="54" t="s">
        <v>84</v>
      </c>
      <c r="Y478" s="54" t="s">
        <v>84</v>
      </c>
      <c r="Z478" s="54" t="s">
        <v>84</v>
      </c>
      <c r="AA478" s="54" t="s">
        <v>84</v>
      </c>
      <c r="AB478" s="54" t="s">
        <v>84</v>
      </c>
      <c r="AC478" s="54" t="s">
        <v>84</v>
      </c>
      <c r="AD478" s="53" t="s">
        <v>84</v>
      </c>
      <c r="AE478" s="58">
        <f>-'[1]3 previsionale pdc'!K1172/1000</f>
        <v>0</v>
      </c>
      <c r="AF478" s="29" t="s">
        <v>7</v>
      </c>
    </row>
    <row r="479" spans="2:32" s="13" customFormat="1">
      <c r="B479" s="29"/>
      <c r="C479" s="57" t="s">
        <v>83</v>
      </c>
      <c r="D479" s="56"/>
      <c r="E479" s="56"/>
      <c r="F479" s="56"/>
      <c r="G479" s="56"/>
      <c r="H479" s="56"/>
      <c r="I479" s="55" t="s">
        <v>82</v>
      </c>
      <c r="J479" s="54" t="s">
        <v>82</v>
      </c>
      <c r="K479" s="54" t="s">
        <v>82</v>
      </c>
      <c r="L479" s="54" t="s">
        <v>82</v>
      </c>
      <c r="M479" s="54" t="s">
        <v>82</v>
      </c>
      <c r="N479" s="54" t="s">
        <v>82</v>
      </c>
      <c r="O479" s="54" t="s">
        <v>82</v>
      </c>
      <c r="P479" s="54" t="s">
        <v>82</v>
      </c>
      <c r="Q479" s="54" t="s">
        <v>82</v>
      </c>
      <c r="R479" s="54" t="s">
        <v>82</v>
      </c>
      <c r="S479" s="54"/>
      <c r="T479" s="54"/>
      <c r="U479" s="54"/>
      <c r="V479" s="54"/>
      <c r="W479" s="54" t="s">
        <v>82</v>
      </c>
      <c r="X479" s="54" t="s">
        <v>82</v>
      </c>
      <c r="Y479" s="54" t="s">
        <v>82</v>
      </c>
      <c r="Z479" s="54" t="s">
        <v>82</v>
      </c>
      <c r="AA479" s="54" t="s">
        <v>82</v>
      </c>
      <c r="AB479" s="54" t="s">
        <v>82</v>
      </c>
      <c r="AC479" s="54" t="s">
        <v>82</v>
      </c>
      <c r="AD479" s="53" t="s">
        <v>82</v>
      </c>
      <c r="AE479" s="52">
        <f>AE482+AE481+AE480</f>
        <v>0</v>
      </c>
      <c r="AF479" s="29" t="s">
        <v>7</v>
      </c>
    </row>
    <row r="480" spans="2:32" s="13" customFormat="1">
      <c r="B480" s="29"/>
      <c r="C480" s="51" t="s">
        <v>81</v>
      </c>
      <c r="D480" s="50"/>
      <c r="E480" s="50"/>
      <c r="F480" s="50"/>
      <c r="G480" s="50"/>
      <c r="H480" s="50"/>
      <c r="I480" s="49" t="s">
        <v>80</v>
      </c>
      <c r="J480" s="48" t="s">
        <v>79</v>
      </c>
      <c r="K480" s="48" t="s">
        <v>79</v>
      </c>
      <c r="L480" s="48" t="s">
        <v>79</v>
      </c>
      <c r="M480" s="48" t="s">
        <v>79</v>
      </c>
      <c r="N480" s="48" t="s">
        <v>79</v>
      </c>
      <c r="O480" s="48" t="s">
        <v>79</v>
      </c>
      <c r="P480" s="48" t="s">
        <v>79</v>
      </c>
      <c r="Q480" s="48" t="s">
        <v>79</v>
      </c>
      <c r="R480" s="48" t="s">
        <v>79</v>
      </c>
      <c r="S480" s="48"/>
      <c r="T480" s="48"/>
      <c r="U480" s="48"/>
      <c r="V480" s="48"/>
      <c r="W480" s="48" t="s">
        <v>79</v>
      </c>
      <c r="X480" s="48" t="s">
        <v>79</v>
      </c>
      <c r="Y480" s="48" t="s">
        <v>79</v>
      </c>
      <c r="Z480" s="48" t="s">
        <v>79</v>
      </c>
      <c r="AA480" s="48" t="s">
        <v>79</v>
      </c>
      <c r="AB480" s="48" t="s">
        <v>79</v>
      </c>
      <c r="AC480" s="48" t="s">
        <v>79</v>
      </c>
      <c r="AD480" s="47" t="s">
        <v>79</v>
      </c>
      <c r="AE480" s="52">
        <f>-'[1]3 previsionale pdc'!K1174/1000</f>
        <v>0</v>
      </c>
      <c r="AF480" s="29" t="s">
        <v>7</v>
      </c>
    </row>
    <row r="481" spans="2:32" s="13" customFormat="1">
      <c r="B481" s="29"/>
      <c r="C481" s="51" t="s">
        <v>78</v>
      </c>
      <c r="D481" s="50"/>
      <c r="E481" s="50"/>
      <c r="F481" s="50"/>
      <c r="G481" s="50"/>
      <c r="H481" s="50"/>
      <c r="I481" s="49" t="s">
        <v>77</v>
      </c>
      <c r="J481" s="48" t="s">
        <v>76</v>
      </c>
      <c r="K481" s="48" t="s">
        <v>76</v>
      </c>
      <c r="L481" s="48" t="s">
        <v>76</v>
      </c>
      <c r="M481" s="48" t="s">
        <v>76</v>
      </c>
      <c r="N481" s="48" t="s">
        <v>76</v>
      </c>
      <c r="O481" s="48" t="s">
        <v>76</v>
      </c>
      <c r="P481" s="48" t="s">
        <v>76</v>
      </c>
      <c r="Q481" s="48" t="s">
        <v>76</v>
      </c>
      <c r="R481" s="48" t="s">
        <v>76</v>
      </c>
      <c r="S481" s="48"/>
      <c r="T481" s="48"/>
      <c r="U481" s="48"/>
      <c r="V481" s="48"/>
      <c r="W481" s="48" t="s">
        <v>76</v>
      </c>
      <c r="X481" s="48" t="s">
        <v>76</v>
      </c>
      <c r="Y481" s="48" t="s">
        <v>76</v>
      </c>
      <c r="Z481" s="48" t="s">
        <v>76</v>
      </c>
      <c r="AA481" s="48" t="s">
        <v>76</v>
      </c>
      <c r="AB481" s="48" t="s">
        <v>76</v>
      </c>
      <c r="AC481" s="48" t="s">
        <v>76</v>
      </c>
      <c r="AD481" s="47" t="s">
        <v>76</v>
      </c>
      <c r="AE481" s="52">
        <f>-('[1]3 previsionale pdc'!K1175+'[1]3 previsionale pdc'!K1177+'[1]3 previsionale pdc'!K1179+'[1]3 previsionale pdc'!K1181)/1000</f>
        <v>0</v>
      </c>
      <c r="AF481" s="29" t="s">
        <v>7</v>
      </c>
    </row>
    <row r="482" spans="2:32" s="13" customFormat="1">
      <c r="B482" s="29"/>
      <c r="C482" s="51" t="s">
        <v>75</v>
      </c>
      <c r="D482" s="50"/>
      <c r="E482" s="50"/>
      <c r="F482" s="50"/>
      <c r="G482" s="50"/>
      <c r="H482" s="50"/>
      <c r="I482" s="49" t="s">
        <v>74</v>
      </c>
      <c r="J482" s="48" t="s">
        <v>73</v>
      </c>
      <c r="K482" s="48" t="s">
        <v>73</v>
      </c>
      <c r="L482" s="48" t="s">
        <v>73</v>
      </c>
      <c r="M482" s="48" t="s">
        <v>73</v>
      </c>
      <c r="N482" s="48" t="s">
        <v>73</v>
      </c>
      <c r="O482" s="48" t="s">
        <v>73</v>
      </c>
      <c r="P482" s="48" t="s">
        <v>73</v>
      </c>
      <c r="Q482" s="48" t="s">
        <v>73</v>
      </c>
      <c r="R482" s="48" t="s">
        <v>73</v>
      </c>
      <c r="S482" s="48"/>
      <c r="T482" s="48"/>
      <c r="U482" s="48"/>
      <c r="V482" s="48"/>
      <c r="W482" s="48" t="s">
        <v>73</v>
      </c>
      <c r="X482" s="48" t="s">
        <v>73</v>
      </c>
      <c r="Y482" s="48" t="s">
        <v>73</v>
      </c>
      <c r="Z482" s="48" t="s">
        <v>73</v>
      </c>
      <c r="AA482" s="48" t="s">
        <v>73</v>
      </c>
      <c r="AB482" s="48" t="s">
        <v>73</v>
      </c>
      <c r="AC482" s="48" t="s">
        <v>73</v>
      </c>
      <c r="AD482" s="47" t="s">
        <v>73</v>
      </c>
      <c r="AE482" s="52">
        <f>-('[1]3 previsionale pdc'!K1176+'[1]3 previsionale pdc'!K1178+'[1]3 previsionale pdc'!K1180+'[1]3 previsionale pdc'!K1182)/1000</f>
        <v>0</v>
      </c>
      <c r="AF482" s="29" t="s">
        <v>7</v>
      </c>
    </row>
    <row r="483" spans="2:32" s="13" customFormat="1">
      <c r="B483" s="29"/>
      <c r="C483" s="57" t="s">
        <v>72</v>
      </c>
      <c r="D483" s="56"/>
      <c r="E483" s="56"/>
      <c r="F483" s="56"/>
      <c r="G483" s="56"/>
      <c r="H483" s="56"/>
      <c r="I483" s="55" t="s">
        <v>71</v>
      </c>
      <c r="J483" s="54" t="s">
        <v>71</v>
      </c>
      <c r="K483" s="54" t="s">
        <v>71</v>
      </c>
      <c r="L483" s="54" t="s">
        <v>71</v>
      </c>
      <c r="M483" s="54" t="s">
        <v>71</v>
      </c>
      <c r="N483" s="54" t="s">
        <v>71</v>
      </c>
      <c r="O483" s="54" t="s">
        <v>71</v>
      </c>
      <c r="P483" s="54" t="s">
        <v>71</v>
      </c>
      <c r="Q483" s="54" t="s">
        <v>71</v>
      </c>
      <c r="R483" s="54" t="s">
        <v>71</v>
      </c>
      <c r="S483" s="54"/>
      <c r="T483" s="54"/>
      <c r="U483" s="54"/>
      <c r="V483" s="54"/>
      <c r="W483" s="54" t="s">
        <v>71</v>
      </c>
      <c r="X483" s="54" t="s">
        <v>71</v>
      </c>
      <c r="Y483" s="54" t="s">
        <v>71</v>
      </c>
      <c r="Z483" s="54" t="s">
        <v>71</v>
      </c>
      <c r="AA483" s="54" t="s">
        <v>71</v>
      </c>
      <c r="AB483" s="54" t="s">
        <v>71</v>
      </c>
      <c r="AC483" s="54" t="s">
        <v>71</v>
      </c>
      <c r="AD483" s="53" t="s">
        <v>71</v>
      </c>
      <c r="AE483" s="58">
        <f>-'[1]3 previsionale pdc'!K1183/1000</f>
        <v>0</v>
      </c>
      <c r="AF483" s="29" t="s">
        <v>7</v>
      </c>
    </row>
    <row r="484" spans="2:32" s="13" customFormat="1">
      <c r="B484" s="29"/>
      <c r="C484" s="57" t="s">
        <v>70</v>
      </c>
      <c r="D484" s="56"/>
      <c r="E484" s="56"/>
      <c r="F484" s="56"/>
      <c r="G484" s="56"/>
      <c r="H484" s="56"/>
      <c r="I484" s="55" t="s">
        <v>69</v>
      </c>
      <c r="J484" s="54" t="s">
        <v>69</v>
      </c>
      <c r="K484" s="54" t="s">
        <v>69</v>
      </c>
      <c r="L484" s="54" t="s">
        <v>69</v>
      </c>
      <c r="M484" s="54" t="s">
        <v>69</v>
      </c>
      <c r="N484" s="54" t="s">
        <v>69</v>
      </c>
      <c r="O484" s="54" t="s">
        <v>69</v>
      </c>
      <c r="P484" s="54" t="s">
        <v>69</v>
      </c>
      <c r="Q484" s="54" t="s">
        <v>69</v>
      </c>
      <c r="R484" s="54" t="s">
        <v>69</v>
      </c>
      <c r="S484" s="54"/>
      <c r="T484" s="54"/>
      <c r="U484" s="54"/>
      <c r="V484" s="54"/>
      <c r="W484" s="54" t="s">
        <v>69</v>
      </c>
      <c r="X484" s="54" t="s">
        <v>69</v>
      </c>
      <c r="Y484" s="54" t="s">
        <v>69</v>
      </c>
      <c r="Z484" s="54" t="s">
        <v>69</v>
      </c>
      <c r="AA484" s="54" t="s">
        <v>69</v>
      </c>
      <c r="AB484" s="54" t="s">
        <v>69</v>
      </c>
      <c r="AC484" s="54" t="s">
        <v>69</v>
      </c>
      <c r="AD484" s="53" t="s">
        <v>69</v>
      </c>
      <c r="AE484" s="58">
        <f>-'[1]3 previsionale pdc'!K1184/1000</f>
        <v>0</v>
      </c>
      <c r="AF484" s="29" t="s">
        <v>7</v>
      </c>
    </row>
    <row r="485" spans="2:32" s="13" customFormat="1">
      <c r="B485" s="29"/>
      <c r="C485" s="57" t="s">
        <v>68</v>
      </c>
      <c r="D485" s="56"/>
      <c r="E485" s="56"/>
      <c r="F485" s="56"/>
      <c r="G485" s="56"/>
      <c r="H485" s="56"/>
      <c r="I485" s="55" t="s">
        <v>67</v>
      </c>
      <c r="J485" s="54" t="s">
        <v>66</v>
      </c>
      <c r="K485" s="54" t="s">
        <v>66</v>
      </c>
      <c r="L485" s="54" t="s">
        <v>66</v>
      </c>
      <c r="M485" s="54" t="s">
        <v>66</v>
      </c>
      <c r="N485" s="54" t="s">
        <v>66</v>
      </c>
      <c r="O485" s="54" t="s">
        <v>66</v>
      </c>
      <c r="P485" s="54" t="s">
        <v>66</v>
      </c>
      <c r="Q485" s="54" t="s">
        <v>66</v>
      </c>
      <c r="R485" s="54" t="s">
        <v>66</v>
      </c>
      <c r="S485" s="54"/>
      <c r="T485" s="54"/>
      <c r="U485" s="54"/>
      <c r="V485" s="54"/>
      <c r="W485" s="54" t="s">
        <v>66</v>
      </c>
      <c r="X485" s="54" t="s">
        <v>66</v>
      </c>
      <c r="Y485" s="54" t="s">
        <v>66</v>
      </c>
      <c r="Z485" s="54" t="s">
        <v>66</v>
      </c>
      <c r="AA485" s="54" t="s">
        <v>66</v>
      </c>
      <c r="AB485" s="54" t="s">
        <v>66</v>
      </c>
      <c r="AC485" s="54" t="s">
        <v>66</v>
      </c>
      <c r="AD485" s="53" t="s">
        <v>66</v>
      </c>
      <c r="AE485" s="58">
        <f>-'[1]3 previsionale pdc'!K1185/1000</f>
        <v>0</v>
      </c>
      <c r="AF485" s="29" t="s">
        <v>7</v>
      </c>
    </row>
    <row r="486" spans="2:32" s="13" customFormat="1">
      <c r="B486" s="29"/>
      <c r="C486" s="57" t="s">
        <v>65</v>
      </c>
      <c r="D486" s="56"/>
      <c r="E486" s="56"/>
      <c r="F486" s="56"/>
      <c r="G486" s="56"/>
      <c r="H486" s="56"/>
      <c r="I486" s="55" t="s">
        <v>64</v>
      </c>
      <c r="J486" s="54" t="s">
        <v>64</v>
      </c>
      <c r="K486" s="54" t="s">
        <v>64</v>
      </c>
      <c r="L486" s="54" t="s">
        <v>64</v>
      </c>
      <c r="M486" s="54" t="s">
        <v>64</v>
      </c>
      <c r="N486" s="54" t="s">
        <v>64</v>
      </c>
      <c r="O486" s="54" t="s">
        <v>64</v>
      </c>
      <c r="P486" s="54" t="s">
        <v>64</v>
      </c>
      <c r="Q486" s="54" t="s">
        <v>64</v>
      </c>
      <c r="R486" s="54" t="s">
        <v>64</v>
      </c>
      <c r="S486" s="54"/>
      <c r="T486" s="54"/>
      <c r="U486" s="54"/>
      <c r="V486" s="54"/>
      <c r="W486" s="54" t="s">
        <v>64</v>
      </c>
      <c r="X486" s="54" t="s">
        <v>64</v>
      </c>
      <c r="Y486" s="54" t="s">
        <v>64</v>
      </c>
      <c r="Z486" s="54" t="s">
        <v>64</v>
      </c>
      <c r="AA486" s="54" t="s">
        <v>64</v>
      </c>
      <c r="AB486" s="54" t="s">
        <v>64</v>
      </c>
      <c r="AC486" s="54" t="s">
        <v>64</v>
      </c>
      <c r="AD486" s="53" t="s">
        <v>64</v>
      </c>
      <c r="AE486" s="58">
        <f>('[1]3 previsionale pdc'!K1186+'[1]3 previsionale pdc'!K1187+'[1]3 previsionale pdc'!K1188+'[1]3 previsionale pdc'!K1189+'[1]3 previsionale pdc'!K1190)/1000</f>
        <v>-424.49099999999999</v>
      </c>
      <c r="AF486" s="29" t="s">
        <v>7</v>
      </c>
    </row>
    <row r="487" spans="2:32" s="13" customFormat="1">
      <c r="B487" s="29"/>
      <c r="C487" s="57" t="s">
        <v>63</v>
      </c>
      <c r="D487" s="56"/>
      <c r="E487" s="56"/>
      <c r="F487" s="56"/>
      <c r="G487" s="56"/>
      <c r="H487" s="56"/>
      <c r="I487" s="55" t="s">
        <v>62</v>
      </c>
      <c r="J487" s="54" t="s">
        <v>61</v>
      </c>
      <c r="K487" s="54" t="s">
        <v>61</v>
      </c>
      <c r="L487" s="54" t="s">
        <v>61</v>
      </c>
      <c r="M487" s="54" t="s">
        <v>61</v>
      </c>
      <c r="N487" s="54" t="s">
        <v>61</v>
      </c>
      <c r="O487" s="54" t="s">
        <v>61</v>
      </c>
      <c r="P487" s="54" t="s">
        <v>61</v>
      </c>
      <c r="Q487" s="54" t="s">
        <v>61</v>
      </c>
      <c r="R487" s="54" t="s">
        <v>61</v>
      </c>
      <c r="S487" s="54"/>
      <c r="T487" s="54"/>
      <c r="U487" s="54"/>
      <c r="V487" s="54"/>
      <c r="W487" s="54" t="s">
        <v>61</v>
      </c>
      <c r="X487" s="54" t="s">
        <v>61</v>
      </c>
      <c r="Y487" s="54" t="s">
        <v>61</v>
      </c>
      <c r="Z487" s="54" t="s">
        <v>61</v>
      </c>
      <c r="AA487" s="54" t="s">
        <v>61</v>
      </c>
      <c r="AB487" s="54" t="s">
        <v>61</v>
      </c>
      <c r="AC487" s="54" t="s">
        <v>61</v>
      </c>
      <c r="AD487" s="53" t="s">
        <v>61</v>
      </c>
      <c r="AE487" s="58">
        <f>('[1]3 previsionale pdc'!K1194+'[1]3 previsionale pdc'!K1191+'[1]3 previsionale pdc'!K1192+'[1]3 previsionale pdc'!K1193)/1000</f>
        <v>-71</v>
      </c>
      <c r="AF487" s="29" t="s">
        <v>7</v>
      </c>
    </row>
    <row r="488" spans="2:32" s="13" customFormat="1">
      <c r="B488" s="29"/>
      <c r="C488" s="51" t="s">
        <v>60</v>
      </c>
      <c r="D488" s="50"/>
      <c r="E488" s="50"/>
      <c r="F488" s="50"/>
      <c r="G488" s="50"/>
      <c r="H488" s="50"/>
      <c r="I488" s="49" t="s">
        <v>59</v>
      </c>
      <c r="J488" s="48" t="s">
        <v>59</v>
      </c>
      <c r="K488" s="48" t="s">
        <v>59</v>
      </c>
      <c r="L488" s="48" t="s">
        <v>59</v>
      </c>
      <c r="M488" s="48" t="s">
        <v>59</v>
      </c>
      <c r="N488" s="48" t="s">
        <v>59</v>
      </c>
      <c r="O488" s="48" t="s">
        <v>59</v>
      </c>
      <c r="P488" s="48" t="s">
        <v>59</v>
      </c>
      <c r="Q488" s="48" t="s">
        <v>59</v>
      </c>
      <c r="R488" s="48" t="s">
        <v>59</v>
      </c>
      <c r="S488" s="48"/>
      <c r="T488" s="48"/>
      <c r="U488" s="48"/>
      <c r="V488" s="48"/>
      <c r="W488" s="48" t="s">
        <v>59</v>
      </c>
      <c r="X488" s="48" t="s">
        <v>59</v>
      </c>
      <c r="Y488" s="48" t="s">
        <v>59</v>
      </c>
      <c r="Z488" s="48" t="s">
        <v>59</v>
      </c>
      <c r="AA488" s="48" t="s">
        <v>59</v>
      </c>
      <c r="AB488" s="48" t="s">
        <v>59</v>
      </c>
      <c r="AC488" s="48" t="s">
        <v>59</v>
      </c>
      <c r="AD488" s="47" t="s">
        <v>59</v>
      </c>
      <c r="AE488" s="46">
        <f>AE489+AE490</f>
        <v>0</v>
      </c>
      <c r="AF488" s="29" t="s">
        <v>7</v>
      </c>
    </row>
    <row r="489" spans="2:32" s="13" customFormat="1">
      <c r="B489" s="29" t="s">
        <v>58</v>
      </c>
      <c r="C489" s="51" t="s">
        <v>57</v>
      </c>
      <c r="D489" s="50"/>
      <c r="E489" s="50"/>
      <c r="F489" s="50"/>
      <c r="G489" s="50"/>
      <c r="H489" s="50"/>
      <c r="I489" s="49" t="s">
        <v>56</v>
      </c>
      <c r="J489" s="48" t="s">
        <v>55</v>
      </c>
      <c r="K489" s="48" t="s">
        <v>55</v>
      </c>
      <c r="L489" s="48" t="s">
        <v>55</v>
      </c>
      <c r="M489" s="48" t="s">
        <v>55</v>
      </c>
      <c r="N489" s="48" t="s">
        <v>55</v>
      </c>
      <c r="O489" s="48" t="s">
        <v>55</v>
      </c>
      <c r="P489" s="48" t="s">
        <v>55</v>
      </c>
      <c r="Q489" s="48" t="s">
        <v>55</v>
      </c>
      <c r="R489" s="48" t="s">
        <v>55</v>
      </c>
      <c r="S489" s="48"/>
      <c r="T489" s="48"/>
      <c r="U489" s="48"/>
      <c r="V489" s="48"/>
      <c r="W489" s="48" t="s">
        <v>55</v>
      </c>
      <c r="X489" s="48" t="s">
        <v>55</v>
      </c>
      <c r="Y489" s="48" t="s">
        <v>55</v>
      </c>
      <c r="Z489" s="48" t="s">
        <v>55</v>
      </c>
      <c r="AA489" s="48" t="s">
        <v>55</v>
      </c>
      <c r="AB489" s="48" t="s">
        <v>55</v>
      </c>
      <c r="AC489" s="48" t="s">
        <v>55</v>
      </c>
      <c r="AD489" s="47" t="s">
        <v>55</v>
      </c>
      <c r="AE489" s="58">
        <f>-'[1]3 previsionale pdc'!K1195/1000</f>
        <v>0</v>
      </c>
      <c r="AF489" s="29" t="s">
        <v>7</v>
      </c>
    </row>
    <row r="490" spans="2:32" s="13" customFormat="1">
      <c r="B490" s="29"/>
      <c r="C490" s="51" t="s">
        <v>54</v>
      </c>
      <c r="D490" s="50"/>
      <c r="E490" s="50"/>
      <c r="F490" s="50"/>
      <c r="G490" s="50"/>
      <c r="H490" s="50"/>
      <c r="I490" s="49" t="s">
        <v>53</v>
      </c>
      <c r="J490" s="48" t="s">
        <v>53</v>
      </c>
      <c r="K490" s="48" t="s">
        <v>53</v>
      </c>
      <c r="L490" s="48" t="s">
        <v>53</v>
      </c>
      <c r="M490" s="48" t="s">
        <v>53</v>
      </c>
      <c r="N490" s="48" t="s">
        <v>53</v>
      </c>
      <c r="O490" s="48" t="s">
        <v>53</v>
      </c>
      <c r="P490" s="48" t="s">
        <v>53</v>
      </c>
      <c r="Q490" s="48" t="s">
        <v>53</v>
      </c>
      <c r="R490" s="48" t="s">
        <v>53</v>
      </c>
      <c r="S490" s="48"/>
      <c r="T490" s="48"/>
      <c r="U490" s="48"/>
      <c r="V490" s="48"/>
      <c r="W490" s="48" t="s">
        <v>53</v>
      </c>
      <c r="X490" s="48" t="s">
        <v>53</v>
      </c>
      <c r="Y490" s="48" t="s">
        <v>53</v>
      </c>
      <c r="Z490" s="48" t="s">
        <v>53</v>
      </c>
      <c r="AA490" s="48" t="s">
        <v>53</v>
      </c>
      <c r="AB490" s="48" t="s">
        <v>53</v>
      </c>
      <c r="AC490" s="48" t="s">
        <v>53</v>
      </c>
      <c r="AD490" s="47" t="s">
        <v>53</v>
      </c>
      <c r="AE490" s="58">
        <f>SUM(AE491:AE497)</f>
        <v>0</v>
      </c>
      <c r="AF490" s="29" t="s">
        <v>7</v>
      </c>
    </row>
    <row r="491" spans="2:32" s="13" customFormat="1">
      <c r="B491" s="29" t="s">
        <v>52</v>
      </c>
      <c r="C491" s="57" t="s">
        <v>51</v>
      </c>
      <c r="D491" s="56"/>
      <c r="E491" s="56"/>
      <c r="F491" s="56"/>
      <c r="G491" s="56"/>
      <c r="H491" s="56"/>
      <c r="I491" s="55" t="s">
        <v>50</v>
      </c>
      <c r="J491" s="54" t="s">
        <v>50</v>
      </c>
      <c r="K491" s="54" t="s">
        <v>50</v>
      </c>
      <c r="L491" s="54" t="s">
        <v>50</v>
      </c>
      <c r="M491" s="54" t="s">
        <v>50</v>
      </c>
      <c r="N491" s="54" t="s">
        <v>50</v>
      </c>
      <c r="O491" s="54" t="s">
        <v>50</v>
      </c>
      <c r="P491" s="54" t="s">
        <v>50</v>
      </c>
      <c r="Q491" s="54" t="s">
        <v>50</v>
      </c>
      <c r="R491" s="54" t="s">
        <v>50</v>
      </c>
      <c r="S491" s="54"/>
      <c r="T491" s="54"/>
      <c r="U491" s="54"/>
      <c r="V491" s="54"/>
      <c r="W491" s="54" t="s">
        <v>50</v>
      </c>
      <c r="X491" s="54" t="s">
        <v>50</v>
      </c>
      <c r="Y491" s="54" t="s">
        <v>50</v>
      </c>
      <c r="Z491" s="54" t="s">
        <v>50</v>
      </c>
      <c r="AA491" s="54" t="s">
        <v>50</v>
      </c>
      <c r="AB491" s="54" t="s">
        <v>50</v>
      </c>
      <c r="AC491" s="54" t="s">
        <v>50</v>
      </c>
      <c r="AD491" s="53" t="s">
        <v>50</v>
      </c>
      <c r="AE491" s="52">
        <f>-'[1]3 previsionale pdc'!K1204/1000</f>
        <v>0</v>
      </c>
      <c r="AF491" s="29" t="s">
        <v>7</v>
      </c>
    </row>
    <row r="492" spans="2:32" s="13" customFormat="1">
      <c r="B492" s="29"/>
      <c r="C492" s="57" t="s">
        <v>49</v>
      </c>
      <c r="D492" s="56"/>
      <c r="E492" s="56"/>
      <c r="F492" s="56"/>
      <c r="G492" s="56"/>
      <c r="H492" s="56"/>
      <c r="I492" s="55" t="s">
        <v>48</v>
      </c>
      <c r="J492" s="54" t="s">
        <v>48</v>
      </c>
      <c r="K492" s="54" t="s">
        <v>48</v>
      </c>
      <c r="L492" s="54" t="s">
        <v>48</v>
      </c>
      <c r="M492" s="54" t="s">
        <v>48</v>
      </c>
      <c r="N492" s="54" t="s">
        <v>48</v>
      </c>
      <c r="O492" s="54" t="s">
        <v>48</v>
      </c>
      <c r="P492" s="54" t="s">
        <v>48</v>
      </c>
      <c r="Q492" s="54" t="s">
        <v>48</v>
      </c>
      <c r="R492" s="54" t="s">
        <v>48</v>
      </c>
      <c r="S492" s="54"/>
      <c r="T492" s="54"/>
      <c r="U492" s="54"/>
      <c r="V492" s="54"/>
      <c r="W492" s="54" t="s">
        <v>48</v>
      </c>
      <c r="X492" s="54" t="s">
        <v>48</v>
      </c>
      <c r="Y492" s="54" t="s">
        <v>48</v>
      </c>
      <c r="Z492" s="54" t="s">
        <v>48</v>
      </c>
      <c r="AA492" s="54" t="s">
        <v>48</v>
      </c>
      <c r="AB492" s="54" t="s">
        <v>48</v>
      </c>
      <c r="AC492" s="54" t="s">
        <v>48</v>
      </c>
      <c r="AD492" s="53" t="s">
        <v>48</v>
      </c>
      <c r="AE492" s="52">
        <f>-'[1]3 previsionale pdc'!K1205/1000</f>
        <v>0</v>
      </c>
      <c r="AF492" s="29" t="s">
        <v>7</v>
      </c>
    </row>
    <row r="493" spans="2:32" s="13" customFormat="1">
      <c r="B493" s="29"/>
      <c r="C493" s="57" t="s">
        <v>47</v>
      </c>
      <c r="D493" s="56"/>
      <c r="E493" s="56"/>
      <c r="F493" s="56"/>
      <c r="G493" s="56"/>
      <c r="H493" s="56"/>
      <c r="I493" s="55" t="s">
        <v>46</v>
      </c>
      <c r="J493" s="54" t="s">
        <v>46</v>
      </c>
      <c r="K493" s="54" t="s">
        <v>46</v>
      </c>
      <c r="L493" s="54" t="s">
        <v>46</v>
      </c>
      <c r="M493" s="54" t="s">
        <v>46</v>
      </c>
      <c r="N493" s="54" t="s">
        <v>46</v>
      </c>
      <c r="O493" s="54" t="s">
        <v>46</v>
      </c>
      <c r="P493" s="54" t="s">
        <v>46</v>
      </c>
      <c r="Q493" s="54" t="s">
        <v>46</v>
      </c>
      <c r="R493" s="54" t="s">
        <v>46</v>
      </c>
      <c r="S493" s="54"/>
      <c r="T493" s="54"/>
      <c r="U493" s="54"/>
      <c r="V493" s="54"/>
      <c r="W493" s="54" t="s">
        <v>46</v>
      </c>
      <c r="X493" s="54" t="s">
        <v>46</v>
      </c>
      <c r="Y493" s="54" t="s">
        <v>46</v>
      </c>
      <c r="Z493" s="54" t="s">
        <v>46</v>
      </c>
      <c r="AA493" s="54" t="s">
        <v>46</v>
      </c>
      <c r="AB493" s="54" t="s">
        <v>46</v>
      </c>
      <c r="AC493" s="54" t="s">
        <v>46</v>
      </c>
      <c r="AD493" s="53" t="s">
        <v>46</v>
      </c>
      <c r="AE493" s="52">
        <f>-'[1]3 previsionale pdc'!K1206/1000</f>
        <v>0</v>
      </c>
      <c r="AF493" s="29" t="s">
        <v>7</v>
      </c>
    </row>
    <row r="494" spans="2:32" s="13" customFormat="1">
      <c r="B494" s="29"/>
      <c r="C494" s="57" t="s">
        <v>45</v>
      </c>
      <c r="D494" s="56"/>
      <c r="E494" s="56"/>
      <c r="F494" s="56"/>
      <c r="G494" s="56"/>
      <c r="H494" s="56"/>
      <c r="I494" s="55" t="s">
        <v>44</v>
      </c>
      <c r="J494" s="54" t="s">
        <v>44</v>
      </c>
      <c r="K494" s="54" t="s">
        <v>44</v>
      </c>
      <c r="L494" s="54" t="s">
        <v>44</v>
      </c>
      <c r="M494" s="54" t="s">
        <v>44</v>
      </c>
      <c r="N494" s="54" t="s">
        <v>44</v>
      </c>
      <c r="O494" s="54" t="s">
        <v>44</v>
      </c>
      <c r="P494" s="54" t="s">
        <v>44</v>
      </c>
      <c r="Q494" s="54" t="s">
        <v>44</v>
      </c>
      <c r="R494" s="54" t="s">
        <v>44</v>
      </c>
      <c r="S494" s="54"/>
      <c r="T494" s="54"/>
      <c r="U494" s="54"/>
      <c r="V494" s="54"/>
      <c r="W494" s="54" t="s">
        <v>44</v>
      </c>
      <c r="X494" s="54" t="s">
        <v>44</v>
      </c>
      <c r="Y494" s="54" t="s">
        <v>44</v>
      </c>
      <c r="Z494" s="54" t="s">
        <v>44</v>
      </c>
      <c r="AA494" s="54" t="s">
        <v>44</v>
      </c>
      <c r="AB494" s="54" t="s">
        <v>44</v>
      </c>
      <c r="AC494" s="54" t="s">
        <v>44</v>
      </c>
      <c r="AD494" s="53" t="s">
        <v>44</v>
      </c>
      <c r="AE494" s="52">
        <f>-'[1]3 previsionale pdc'!K1207/1000</f>
        <v>0</v>
      </c>
      <c r="AF494" s="29" t="s">
        <v>7</v>
      </c>
    </row>
    <row r="495" spans="2:32" s="13" customFormat="1">
      <c r="B495" s="29"/>
      <c r="C495" s="57" t="s">
        <v>43</v>
      </c>
      <c r="D495" s="56"/>
      <c r="E495" s="56"/>
      <c r="F495" s="56"/>
      <c r="G495" s="56"/>
      <c r="H495" s="56"/>
      <c r="I495" s="55" t="s">
        <v>42</v>
      </c>
      <c r="J495" s="54" t="s">
        <v>41</v>
      </c>
      <c r="K495" s="54" t="s">
        <v>41</v>
      </c>
      <c r="L495" s="54" t="s">
        <v>41</v>
      </c>
      <c r="M495" s="54" t="s">
        <v>41</v>
      </c>
      <c r="N495" s="54" t="s">
        <v>41</v>
      </c>
      <c r="O495" s="54" t="s">
        <v>41</v>
      </c>
      <c r="P495" s="54" t="s">
        <v>41</v>
      </c>
      <c r="Q495" s="54" t="s">
        <v>41</v>
      </c>
      <c r="R495" s="54" t="s">
        <v>41</v>
      </c>
      <c r="S495" s="54"/>
      <c r="T495" s="54"/>
      <c r="U495" s="54"/>
      <c r="V495" s="54"/>
      <c r="W495" s="54" t="s">
        <v>41</v>
      </c>
      <c r="X495" s="54" t="s">
        <v>41</v>
      </c>
      <c r="Y495" s="54" t="s">
        <v>41</v>
      </c>
      <c r="Z495" s="54" t="s">
        <v>41</v>
      </c>
      <c r="AA495" s="54" t="s">
        <v>41</v>
      </c>
      <c r="AB495" s="54" t="s">
        <v>41</v>
      </c>
      <c r="AC495" s="54" t="s">
        <v>41</v>
      </c>
      <c r="AD495" s="53" t="s">
        <v>41</v>
      </c>
      <c r="AE495" s="52">
        <f>-'[1]3 previsionale pdc'!K1208/1000</f>
        <v>0</v>
      </c>
      <c r="AF495" s="29" t="s">
        <v>7</v>
      </c>
    </row>
    <row r="496" spans="2:32" s="13" customFormat="1">
      <c r="B496" s="29"/>
      <c r="C496" s="57" t="s">
        <v>40</v>
      </c>
      <c r="D496" s="56"/>
      <c r="E496" s="56"/>
      <c r="F496" s="56"/>
      <c r="G496" s="56"/>
      <c r="H496" s="56"/>
      <c r="I496" s="55" t="s">
        <v>39</v>
      </c>
      <c r="J496" s="54" t="s">
        <v>39</v>
      </c>
      <c r="K496" s="54" t="s">
        <v>39</v>
      </c>
      <c r="L496" s="54" t="s">
        <v>39</v>
      </c>
      <c r="M496" s="54" t="s">
        <v>39</v>
      </c>
      <c r="N496" s="54" t="s">
        <v>39</v>
      </c>
      <c r="O496" s="54" t="s">
        <v>39</v>
      </c>
      <c r="P496" s="54" t="s">
        <v>39</v>
      </c>
      <c r="Q496" s="54" t="s">
        <v>39</v>
      </c>
      <c r="R496" s="54" t="s">
        <v>39</v>
      </c>
      <c r="S496" s="54"/>
      <c r="T496" s="54"/>
      <c r="U496" s="54"/>
      <c r="V496" s="54"/>
      <c r="W496" s="54" t="s">
        <v>39</v>
      </c>
      <c r="X496" s="54" t="s">
        <v>39</v>
      </c>
      <c r="Y496" s="54" t="s">
        <v>39</v>
      </c>
      <c r="Z496" s="54" t="s">
        <v>39</v>
      </c>
      <c r="AA496" s="54" t="s">
        <v>39</v>
      </c>
      <c r="AB496" s="54" t="s">
        <v>39</v>
      </c>
      <c r="AC496" s="54" t="s">
        <v>39</v>
      </c>
      <c r="AD496" s="53" t="s">
        <v>39</v>
      </c>
      <c r="AE496" s="52">
        <f>-'[1]3 previsionale pdc'!K1209/1000</f>
        <v>0</v>
      </c>
      <c r="AF496" s="29" t="s">
        <v>7</v>
      </c>
    </row>
    <row r="497" spans="2:32" s="13" customFormat="1">
      <c r="B497" s="29"/>
      <c r="C497" s="57" t="s">
        <v>38</v>
      </c>
      <c r="D497" s="56"/>
      <c r="E497" s="56"/>
      <c r="F497" s="56"/>
      <c r="G497" s="56"/>
      <c r="H497" s="56"/>
      <c r="I497" s="55" t="s">
        <v>37</v>
      </c>
      <c r="J497" s="54" t="s">
        <v>36</v>
      </c>
      <c r="K497" s="54" t="s">
        <v>36</v>
      </c>
      <c r="L497" s="54" t="s">
        <v>36</v>
      </c>
      <c r="M497" s="54" t="s">
        <v>36</v>
      </c>
      <c r="N497" s="54" t="s">
        <v>36</v>
      </c>
      <c r="O497" s="54" t="s">
        <v>36</v>
      </c>
      <c r="P497" s="54" t="s">
        <v>36</v>
      </c>
      <c r="Q497" s="54" t="s">
        <v>36</v>
      </c>
      <c r="R497" s="54" t="s">
        <v>36</v>
      </c>
      <c r="S497" s="54"/>
      <c r="T497" s="54"/>
      <c r="U497" s="54"/>
      <c r="V497" s="54"/>
      <c r="W497" s="54" t="s">
        <v>36</v>
      </c>
      <c r="X497" s="54" t="s">
        <v>36</v>
      </c>
      <c r="Y497" s="54" t="s">
        <v>36</v>
      </c>
      <c r="Z497" s="54" t="s">
        <v>36</v>
      </c>
      <c r="AA497" s="54" t="s">
        <v>36</v>
      </c>
      <c r="AB497" s="54" t="s">
        <v>36</v>
      </c>
      <c r="AC497" s="54" t="s">
        <v>36</v>
      </c>
      <c r="AD497" s="53" t="s">
        <v>36</v>
      </c>
      <c r="AE497" s="52">
        <f>-('[1]3 previsionale pdc'!K1210+'[1]3 previsionale pdc'!K1211)/1000</f>
        <v>0</v>
      </c>
      <c r="AF497" s="29" t="s">
        <v>7</v>
      </c>
    </row>
    <row r="498" spans="2:32" s="13" customFormat="1">
      <c r="B498" s="29"/>
      <c r="C498" s="51" t="s">
        <v>35</v>
      </c>
      <c r="D498" s="50"/>
      <c r="E498" s="50"/>
      <c r="F498" s="50"/>
      <c r="G498" s="50"/>
      <c r="H498" s="50"/>
      <c r="I498" s="49" t="s">
        <v>34</v>
      </c>
      <c r="J498" s="48" t="s">
        <v>34</v>
      </c>
      <c r="K498" s="48" t="s">
        <v>34</v>
      </c>
      <c r="L498" s="48" t="s">
        <v>34</v>
      </c>
      <c r="M498" s="48" t="s">
        <v>34</v>
      </c>
      <c r="N498" s="48" t="s">
        <v>34</v>
      </c>
      <c r="O498" s="48" t="s">
        <v>34</v>
      </c>
      <c r="P498" s="48" t="s">
        <v>34</v>
      </c>
      <c r="Q498" s="48" t="s">
        <v>34</v>
      </c>
      <c r="R498" s="48" t="s">
        <v>34</v>
      </c>
      <c r="S498" s="48"/>
      <c r="T498" s="48"/>
      <c r="U498" s="48"/>
      <c r="V498" s="48"/>
      <c r="W498" s="48" t="s">
        <v>34</v>
      </c>
      <c r="X498" s="48" t="s">
        <v>34</v>
      </c>
      <c r="Y498" s="48" t="s">
        <v>34</v>
      </c>
      <c r="Z498" s="48" t="s">
        <v>34</v>
      </c>
      <c r="AA498" s="48" t="s">
        <v>34</v>
      </c>
      <c r="AB498" s="48" t="s">
        <v>34</v>
      </c>
      <c r="AC498" s="48" t="s">
        <v>34</v>
      </c>
      <c r="AD498" s="47" t="s">
        <v>34</v>
      </c>
      <c r="AE498" s="46">
        <f>-'[1]3 previsionale pdc'!K1212/1000</f>
        <v>0</v>
      </c>
      <c r="AF498" s="29" t="s">
        <v>7</v>
      </c>
    </row>
    <row r="499" spans="2:32" s="13" customFormat="1">
      <c r="B499" s="29"/>
      <c r="C499" s="35" t="s">
        <v>33</v>
      </c>
      <c r="D499" s="34"/>
      <c r="E499" s="34"/>
      <c r="F499" s="34"/>
      <c r="G499" s="34"/>
      <c r="H499" s="34"/>
      <c r="I499" s="33" t="s">
        <v>32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32</v>
      </c>
      <c r="P499" s="32" t="s">
        <v>32</v>
      </c>
      <c r="Q499" s="32" t="s">
        <v>32</v>
      </c>
      <c r="R499" s="32" t="s">
        <v>32</v>
      </c>
      <c r="S499" s="32"/>
      <c r="T499" s="32"/>
      <c r="U499" s="32"/>
      <c r="V499" s="32"/>
      <c r="W499" s="32" t="s">
        <v>32</v>
      </c>
      <c r="X499" s="32" t="s">
        <v>32</v>
      </c>
      <c r="Y499" s="32" t="s">
        <v>32</v>
      </c>
      <c r="Z499" s="32" t="s">
        <v>32</v>
      </c>
      <c r="AA499" s="32" t="s">
        <v>32</v>
      </c>
      <c r="AB499" s="32" t="s">
        <v>32</v>
      </c>
      <c r="AC499" s="32" t="s">
        <v>32</v>
      </c>
      <c r="AD499" s="31" t="s">
        <v>32</v>
      </c>
      <c r="AE499" s="30">
        <f>AE443+AE468</f>
        <v>97.908999999999992</v>
      </c>
      <c r="AF499" s="44" t="s">
        <v>4</v>
      </c>
    </row>
    <row r="500" spans="2:32" s="13" customFormat="1">
      <c r="B500" s="29"/>
      <c r="C500" s="35" t="s">
        <v>31</v>
      </c>
      <c r="D500" s="34"/>
      <c r="E500" s="34"/>
      <c r="F500" s="34"/>
      <c r="G500" s="34"/>
      <c r="H500" s="34"/>
      <c r="I500" s="33" t="s">
        <v>30</v>
      </c>
      <c r="J500" s="32" t="s">
        <v>30</v>
      </c>
      <c r="K500" s="32" t="s">
        <v>30</v>
      </c>
      <c r="L500" s="32" t="s">
        <v>30</v>
      </c>
      <c r="M500" s="32" t="s">
        <v>30</v>
      </c>
      <c r="N500" s="32" t="s">
        <v>30</v>
      </c>
      <c r="O500" s="32" t="s">
        <v>30</v>
      </c>
      <c r="P500" s="32" t="s">
        <v>30</v>
      </c>
      <c r="Q500" s="32" t="s">
        <v>30</v>
      </c>
      <c r="R500" s="32" t="s">
        <v>30</v>
      </c>
      <c r="S500" s="32"/>
      <c r="T500" s="32"/>
      <c r="U500" s="32"/>
      <c r="V500" s="32"/>
      <c r="W500" s="32" t="s">
        <v>30</v>
      </c>
      <c r="X500" s="32" t="s">
        <v>30</v>
      </c>
      <c r="Y500" s="32" t="s">
        <v>30</v>
      </c>
      <c r="Z500" s="32" t="s">
        <v>30</v>
      </c>
      <c r="AA500" s="32" t="s">
        <v>30</v>
      </c>
      <c r="AB500" s="32" t="s">
        <v>30</v>
      </c>
      <c r="AC500" s="32" t="s">
        <v>30</v>
      </c>
      <c r="AD500" s="31" t="s">
        <v>30</v>
      </c>
      <c r="AE500" s="45">
        <f>AE137-AE418+AE437+AE441+AE499</f>
        <v>584.58600000000138</v>
      </c>
      <c r="AF500" s="44" t="s">
        <v>4</v>
      </c>
    </row>
    <row r="501" spans="2:32" s="13" customFormat="1">
      <c r="B501" s="29"/>
      <c r="C501" s="35"/>
      <c r="D501" s="34"/>
      <c r="E501" s="34"/>
      <c r="F501" s="34"/>
      <c r="G501" s="34"/>
      <c r="H501" s="34"/>
      <c r="I501" s="33" t="s">
        <v>29</v>
      </c>
      <c r="J501" s="32" t="s">
        <v>29</v>
      </c>
      <c r="K501" s="32" t="s">
        <v>29</v>
      </c>
      <c r="L501" s="32" t="s">
        <v>29</v>
      </c>
      <c r="M501" s="32" t="s">
        <v>29</v>
      </c>
      <c r="N501" s="32" t="s">
        <v>29</v>
      </c>
      <c r="O501" s="32" t="s">
        <v>29</v>
      </c>
      <c r="P501" s="32" t="s">
        <v>29</v>
      </c>
      <c r="Q501" s="32" t="s">
        <v>29</v>
      </c>
      <c r="R501" s="32" t="s">
        <v>29</v>
      </c>
      <c r="S501" s="32"/>
      <c r="T501" s="32"/>
      <c r="U501" s="32"/>
      <c r="V501" s="32"/>
      <c r="W501" s="32" t="s">
        <v>29</v>
      </c>
      <c r="X501" s="32" t="s">
        <v>29</v>
      </c>
      <c r="Y501" s="32" t="s">
        <v>29</v>
      </c>
      <c r="Z501" s="32" t="s">
        <v>29</v>
      </c>
      <c r="AA501" s="32" t="s">
        <v>29</v>
      </c>
      <c r="AB501" s="32" t="s">
        <v>29</v>
      </c>
      <c r="AC501" s="32" t="s">
        <v>29</v>
      </c>
      <c r="AD501" s="31" t="s">
        <v>29</v>
      </c>
      <c r="AE501" s="43"/>
      <c r="AF501" s="29" t="s">
        <v>7</v>
      </c>
    </row>
    <row r="502" spans="2:32" s="13" customFormat="1">
      <c r="B502" s="29"/>
      <c r="C502" s="35" t="s">
        <v>28</v>
      </c>
      <c r="D502" s="34"/>
      <c r="E502" s="34"/>
      <c r="F502" s="34"/>
      <c r="G502" s="34"/>
      <c r="H502" s="34"/>
      <c r="I502" s="33" t="s">
        <v>27</v>
      </c>
      <c r="J502" s="32" t="s">
        <v>27</v>
      </c>
      <c r="K502" s="32" t="s">
        <v>27</v>
      </c>
      <c r="L502" s="32" t="s">
        <v>27</v>
      </c>
      <c r="M502" s="32" t="s">
        <v>27</v>
      </c>
      <c r="N502" s="32" t="s">
        <v>27</v>
      </c>
      <c r="O502" s="32" t="s">
        <v>27</v>
      </c>
      <c r="P502" s="32" t="s">
        <v>27</v>
      </c>
      <c r="Q502" s="32" t="s">
        <v>27</v>
      </c>
      <c r="R502" s="32" t="s">
        <v>27</v>
      </c>
      <c r="S502" s="32"/>
      <c r="T502" s="32"/>
      <c r="U502" s="32"/>
      <c r="V502" s="32"/>
      <c r="W502" s="32" t="s">
        <v>27</v>
      </c>
      <c r="X502" s="32" t="s">
        <v>27</v>
      </c>
      <c r="Y502" s="32" t="s">
        <v>27</v>
      </c>
      <c r="Z502" s="32" t="s">
        <v>27</v>
      </c>
      <c r="AA502" s="32" t="s">
        <v>27</v>
      </c>
      <c r="AB502" s="32" t="s">
        <v>27</v>
      </c>
      <c r="AC502" s="32" t="s">
        <v>27</v>
      </c>
      <c r="AD502" s="31" t="s">
        <v>27</v>
      </c>
      <c r="AE502" s="41">
        <f>SUM(AE503:AE506)</f>
        <v>570.58500000000004</v>
      </c>
      <c r="AF502" s="29" t="s">
        <v>7</v>
      </c>
    </row>
    <row r="503" spans="2:32" s="13" customFormat="1">
      <c r="B503" s="42"/>
      <c r="C503" s="40" t="s">
        <v>26</v>
      </c>
      <c r="D503" s="39"/>
      <c r="E503" s="39"/>
      <c r="F503" s="39"/>
      <c r="G503" s="39"/>
      <c r="H503" s="39"/>
      <c r="I503" s="38" t="s">
        <v>25</v>
      </c>
      <c r="J503" s="37" t="s">
        <v>25</v>
      </c>
      <c r="K503" s="37" t="s">
        <v>25</v>
      </c>
      <c r="L503" s="37" t="s">
        <v>25</v>
      </c>
      <c r="M503" s="37" t="s">
        <v>25</v>
      </c>
      <c r="N503" s="37" t="s">
        <v>25</v>
      </c>
      <c r="O503" s="37" t="s">
        <v>25</v>
      </c>
      <c r="P503" s="37" t="s">
        <v>25</v>
      </c>
      <c r="Q503" s="37" t="s">
        <v>25</v>
      </c>
      <c r="R503" s="37" t="s">
        <v>25</v>
      </c>
      <c r="S503" s="37"/>
      <c r="T503" s="37"/>
      <c r="U503" s="37"/>
      <c r="V503" s="37"/>
      <c r="W503" s="37" t="s">
        <v>25</v>
      </c>
      <c r="X503" s="37" t="s">
        <v>25</v>
      </c>
      <c r="Y503" s="37" t="s">
        <v>25</v>
      </c>
      <c r="Z503" s="37" t="s">
        <v>25</v>
      </c>
      <c r="AA503" s="37" t="s">
        <v>25</v>
      </c>
      <c r="AB503" s="37" t="s">
        <v>25</v>
      </c>
      <c r="AC503" s="37" t="s">
        <v>25</v>
      </c>
      <c r="AD503" s="36" t="s">
        <v>25</v>
      </c>
      <c r="AE503" s="22">
        <f>'[1]3 previsionale pdc'!K1217/1000</f>
        <v>4.585</v>
      </c>
      <c r="AF503" s="29" t="s">
        <v>7</v>
      </c>
    </row>
    <row r="504" spans="2:32" s="13" customFormat="1">
      <c r="B504" s="42"/>
      <c r="C504" s="40" t="s">
        <v>24</v>
      </c>
      <c r="D504" s="39"/>
      <c r="E504" s="39"/>
      <c r="F504" s="39"/>
      <c r="G504" s="39"/>
      <c r="H504" s="39"/>
      <c r="I504" s="38" t="s">
        <v>23</v>
      </c>
      <c r="J504" s="37" t="s">
        <v>23</v>
      </c>
      <c r="K504" s="37" t="s">
        <v>23</v>
      </c>
      <c r="L504" s="37" t="s">
        <v>23</v>
      </c>
      <c r="M504" s="37" t="s">
        <v>23</v>
      </c>
      <c r="N504" s="37" t="s">
        <v>23</v>
      </c>
      <c r="O504" s="37" t="s">
        <v>23</v>
      </c>
      <c r="P504" s="37" t="s">
        <v>23</v>
      </c>
      <c r="Q504" s="37" t="s">
        <v>23</v>
      </c>
      <c r="R504" s="37" t="s">
        <v>23</v>
      </c>
      <c r="S504" s="37"/>
      <c r="T504" s="37"/>
      <c r="U504" s="37"/>
      <c r="V504" s="37"/>
      <c r="W504" s="37" t="s">
        <v>23</v>
      </c>
      <c r="X504" s="37" t="s">
        <v>23</v>
      </c>
      <c r="Y504" s="37" t="s">
        <v>23</v>
      </c>
      <c r="Z504" s="37" t="s">
        <v>23</v>
      </c>
      <c r="AA504" s="37" t="s">
        <v>23</v>
      </c>
      <c r="AB504" s="37" t="s">
        <v>23</v>
      </c>
      <c r="AC504" s="37" t="s">
        <v>23</v>
      </c>
      <c r="AD504" s="36" t="s">
        <v>23</v>
      </c>
      <c r="AE504" s="22">
        <f>'[1]3 previsionale pdc'!K1220/1000</f>
        <v>447</v>
      </c>
      <c r="AF504" s="29" t="s">
        <v>7</v>
      </c>
    </row>
    <row r="505" spans="2:32" s="13" customFormat="1">
      <c r="B505" s="42"/>
      <c r="C505" s="40" t="s">
        <v>22</v>
      </c>
      <c r="D505" s="39"/>
      <c r="E505" s="39"/>
      <c r="F505" s="39"/>
      <c r="G505" s="39"/>
      <c r="H505" s="39"/>
      <c r="I505" s="38" t="s">
        <v>21</v>
      </c>
      <c r="J505" s="37" t="s">
        <v>21</v>
      </c>
      <c r="K505" s="37" t="s">
        <v>21</v>
      </c>
      <c r="L505" s="37" t="s">
        <v>21</v>
      </c>
      <c r="M505" s="37" t="s">
        <v>21</v>
      </c>
      <c r="N505" s="37" t="s">
        <v>21</v>
      </c>
      <c r="O505" s="37" t="s">
        <v>21</v>
      </c>
      <c r="P505" s="37" t="s">
        <v>21</v>
      </c>
      <c r="Q505" s="37" t="s">
        <v>21</v>
      </c>
      <c r="R505" s="37" t="s">
        <v>21</v>
      </c>
      <c r="S505" s="37"/>
      <c r="T505" s="37"/>
      <c r="U505" s="37"/>
      <c r="V505" s="37"/>
      <c r="W505" s="37" t="s">
        <v>21</v>
      </c>
      <c r="X505" s="37" t="s">
        <v>21</v>
      </c>
      <c r="Y505" s="37" t="s">
        <v>21</v>
      </c>
      <c r="Z505" s="37" t="s">
        <v>21</v>
      </c>
      <c r="AA505" s="37" t="s">
        <v>21</v>
      </c>
      <c r="AB505" s="37" t="s">
        <v>21</v>
      </c>
      <c r="AC505" s="37" t="s">
        <v>21</v>
      </c>
      <c r="AD505" s="36" t="s">
        <v>21</v>
      </c>
      <c r="AE505" s="22">
        <f>'[1]3 previsionale pdc'!K1223/1000</f>
        <v>119</v>
      </c>
      <c r="AF505" s="29" t="s">
        <v>7</v>
      </c>
    </row>
    <row r="506" spans="2:32" s="13" customFormat="1">
      <c r="B506" s="42"/>
      <c r="C506" s="40" t="s">
        <v>20</v>
      </c>
      <c r="D506" s="39"/>
      <c r="E506" s="39"/>
      <c r="F506" s="39"/>
      <c r="G506" s="39"/>
      <c r="H506" s="39"/>
      <c r="I506" s="38" t="s">
        <v>19</v>
      </c>
      <c r="J506" s="37" t="s">
        <v>18</v>
      </c>
      <c r="K506" s="37" t="s">
        <v>18</v>
      </c>
      <c r="L506" s="37" t="s">
        <v>18</v>
      </c>
      <c r="M506" s="37" t="s">
        <v>18</v>
      </c>
      <c r="N506" s="37" t="s">
        <v>18</v>
      </c>
      <c r="O506" s="37" t="s">
        <v>18</v>
      </c>
      <c r="P506" s="37" t="s">
        <v>18</v>
      </c>
      <c r="Q506" s="37" t="s">
        <v>18</v>
      </c>
      <c r="R506" s="37" t="s">
        <v>18</v>
      </c>
      <c r="S506" s="37"/>
      <c r="T506" s="37"/>
      <c r="U506" s="37"/>
      <c r="V506" s="37"/>
      <c r="W506" s="37" t="s">
        <v>18</v>
      </c>
      <c r="X506" s="37" t="s">
        <v>18</v>
      </c>
      <c r="Y506" s="37" t="s">
        <v>18</v>
      </c>
      <c r="Z506" s="37" t="s">
        <v>18</v>
      </c>
      <c r="AA506" s="37" t="s">
        <v>18</v>
      </c>
      <c r="AB506" s="37" t="s">
        <v>18</v>
      </c>
      <c r="AC506" s="37" t="s">
        <v>18</v>
      </c>
      <c r="AD506" s="36" t="s">
        <v>18</v>
      </c>
      <c r="AE506" s="22">
        <f>'[1]3 previsionale pdc'!K1226/1000</f>
        <v>0</v>
      </c>
      <c r="AF506" s="29" t="s">
        <v>7</v>
      </c>
    </row>
    <row r="507" spans="2:32" s="13" customFormat="1">
      <c r="B507" s="29"/>
      <c r="C507" s="35" t="s">
        <v>17</v>
      </c>
      <c r="D507" s="34"/>
      <c r="E507" s="34"/>
      <c r="F507" s="34"/>
      <c r="G507" s="34"/>
      <c r="H507" s="34"/>
      <c r="I507" s="33" t="s">
        <v>16</v>
      </c>
      <c r="J507" s="32" t="s">
        <v>16</v>
      </c>
      <c r="K507" s="32" t="s">
        <v>16</v>
      </c>
      <c r="L507" s="32" t="s">
        <v>16</v>
      </c>
      <c r="M507" s="32" t="s">
        <v>16</v>
      </c>
      <c r="N507" s="32" t="s">
        <v>16</v>
      </c>
      <c r="O507" s="32" t="s">
        <v>16</v>
      </c>
      <c r="P507" s="32" t="s">
        <v>16</v>
      </c>
      <c r="Q507" s="32" t="s">
        <v>16</v>
      </c>
      <c r="R507" s="32" t="s">
        <v>16</v>
      </c>
      <c r="S507" s="32"/>
      <c r="T507" s="32"/>
      <c r="U507" s="32"/>
      <c r="V507" s="32"/>
      <c r="W507" s="32" t="s">
        <v>16</v>
      </c>
      <c r="X507" s="32" t="s">
        <v>16</v>
      </c>
      <c r="Y507" s="32" t="s">
        <v>16</v>
      </c>
      <c r="Z507" s="32" t="s">
        <v>16</v>
      </c>
      <c r="AA507" s="32" t="s">
        <v>16</v>
      </c>
      <c r="AB507" s="32" t="s">
        <v>16</v>
      </c>
      <c r="AC507" s="32" t="s">
        <v>16</v>
      </c>
      <c r="AD507" s="31" t="s">
        <v>16</v>
      </c>
      <c r="AE507" s="41">
        <f>SUM(AE508:AE510)</f>
        <v>14</v>
      </c>
      <c r="AF507" s="29" t="s">
        <v>7</v>
      </c>
    </row>
    <row r="508" spans="2:32" s="13" customFormat="1">
      <c r="B508" s="29"/>
      <c r="C508" s="40" t="s">
        <v>15</v>
      </c>
      <c r="D508" s="39"/>
      <c r="E508" s="39"/>
      <c r="F508" s="39"/>
      <c r="G508" s="39"/>
      <c r="H508" s="39"/>
      <c r="I508" s="38" t="s">
        <v>14</v>
      </c>
      <c r="J508" s="37" t="s">
        <v>14</v>
      </c>
      <c r="K508" s="37" t="s">
        <v>14</v>
      </c>
      <c r="L508" s="37" t="s">
        <v>14</v>
      </c>
      <c r="M508" s="37" t="s">
        <v>14</v>
      </c>
      <c r="N508" s="37" t="s">
        <v>14</v>
      </c>
      <c r="O508" s="37" t="s">
        <v>14</v>
      </c>
      <c r="P508" s="37" t="s">
        <v>14</v>
      </c>
      <c r="Q508" s="37" t="s">
        <v>14</v>
      </c>
      <c r="R508" s="37" t="s">
        <v>14</v>
      </c>
      <c r="S508" s="37"/>
      <c r="T508" s="37"/>
      <c r="U508" s="37"/>
      <c r="V508" s="37"/>
      <c r="W508" s="37" t="s">
        <v>14</v>
      </c>
      <c r="X508" s="37" t="s">
        <v>14</v>
      </c>
      <c r="Y508" s="37" t="s">
        <v>14</v>
      </c>
      <c r="Z508" s="37" t="s">
        <v>14</v>
      </c>
      <c r="AA508" s="37" t="s">
        <v>14</v>
      </c>
      <c r="AB508" s="37" t="s">
        <v>14</v>
      </c>
      <c r="AC508" s="37" t="s">
        <v>14</v>
      </c>
      <c r="AD508" s="36" t="s">
        <v>14</v>
      </c>
      <c r="AE508" s="22">
        <f>'[1]3 previsionale pdc'!K1230/1000</f>
        <v>14</v>
      </c>
      <c r="AF508" s="29" t="s">
        <v>7</v>
      </c>
    </row>
    <row r="509" spans="2:32" s="13" customFormat="1">
      <c r="B509" s="29"/>
      <c r="C509" s="40" t="s">
        <v>13</v>
      </c>
      <c r="D509" s="39"/>
      <c r="E509" s="39"/>
      <c r="F509" s="39"/>
      <c r="G509" s="39"/>
      <c r="H509" s="39"/>
      <c r="I509" s="38" t="s">
        <v>12</v>
      </c>
      <c r="J509" s="37" t="s">
        <v>12</v>
      </c>
      <c r="K509" s="37" t="s">
        <v>12</v>
      </c>
      <c r="L509" s="37" t="s">
        <v>12</v>
      </c>
      <c r="M509" s="37" t="s">
        <v>12</v>
      </c>
      <c r="N509" s="37" t="s">
        <v>12</v>
      </c>
      <c r="O509" s="37" t="s">
        <v>12</v>
      </c>
      <c r="P509" s="37" t="s">
        <v>12</v>
      </c>
      <c r="Q509" s="37" t="s">
        <v>12</v>
      </c>
      <c r="R509" s="37" t="s">
        <v>12</v>
      </c>
      <c r="S509" s="37"/>
      <c r="T509" s="37"/>
      <c r="U509" s="37"/>
      <c r="V509" s="37"/>
      <c r="W509" s="37" t="s">
        <v>12</v>
      </c>
      <c r="X509" s="37" t="s">
        <v>12</v>
      </c>
      <c r="Y509" s="37" t="s">
        <v>12</v>
      </c>
      <c r="Z509" s="37" t="s">
        <v>12</v>
      </c>
      <c r="AA509" s="37" t="s">
        <v>12</v>
      </c>
      <c r="AB509" s="37" t="s">
        <v>12</v>
      </c>
      <c r="AC509" s="37" t="s">
        <v>12</v>
      </c>
      <c r="AD509" s="36" t="s">
        <v>12</v>
      </c>
      <c r="AE509" s="22">
        <f>-'[1]3 previsionale pdc'!K1233/1000</f>
        <v>0</v>
      </c>
      <c r="AF509" s="29" t="s">
        <v>7</v>
      </c>
    </row>
    <row r="510" spans="2:32" s="13" customFormat="1">
      <c r="B510" s="29"/>
      <c r="C510" s="35" t="s">
        <v>11</v>
      </c>
      <c r="D510" s="34"/>
      <c r="E510" s="34"/>
      <c r="F510" s="34"/>
      <c r="G510" s="34"/>
      <c r="H510" s="34"/>
      <c r="I510" s="33" t="s">
        <v>10</v>
      </c>
      <c r="J510" s="32" t="s">
        <v>10</v>
      </c>
      <c r="K510" s="32" t="s">
        <v>10</v>
      </c>
      <c r="L510" s="32" t="s">
        <v>10</v>
      </c>
      <c r="M510" s="32" t="s">
        <v>10</v>
      </c>
      <c r="N510" s="32" t="s">
        <v>10</v>
      </c>
      <c r="O510" s="32" t="s">
        <v>10</v>
      </c>
      <c r="P510" s="32" t="s">
        <v>10</v>
      </c>
      <c r="Q510" s="32" t="s">
        <v>10</v>
      </c>
      <c r="R510" s="32" t="s">
        <v>10</v>
      </c>
      <c r="S510" s="32"/>
      <c r="T510" s="32"/>
      <c r="U510" s="32"/>
      <c r="V510" s="32"/>
      <c r="W510" s="32" t="s">
        <v>10</v>
      </c>
      <c r="X510" s="32" t="s">
        <v>10</v>
      </c>
      <c r="Y510" s="32" t="s">
        <v>10</v>
      </c>
      <c r="Z510" s="32" t="s">
        <v>10</v>
      </c>
      <c r="AA510" s="32" t="s">
        <v>10</v>
      </c>
      <c r="AB510" s="32" t="s">
        <v>10</v>
      </c>
      <c r="AC510" s="32" t="s">
        <v>10</v>
      </c>
      <c r="AD510" s="31" t="s">
        <v>10</v>
      </c>
      <c r="AE510" s="22">
        <f>-'[1]3 previsionale pdc'!K1237/1000</f>
        <v>0</v>
      </c>
      <c r="AF510" s="29" t="s">
        <v>7</v>
      </c>
    </row>
    <row r="511" spans="2:32" s="13" customFormat="1">
      <c r="B511" s="29"/>
      <c r="C511" s="35" t="s">
        <v>9</v>
      </c>
      <c r="D511" s="34"/>
      <c r="E511" s="34"/>
      <c r="F511" s="34"/>
      <c r="G511" s="34"/>
      <c r="H511" s="34"/>
      <c r="I511" s="33" t="s">
        <v>8</v>
      </c>
      <c r="J511" s="32" t="s">
        <v>8</v>
      </c>
      <c r="K511" s="32" t="s">
        <v>8</v>
      </c>
      <c r="L511" s="32" t="s">
        <v>8</v>
      </c>
      <c r="M511" s="32" t="s">
        <v>8</v>
      </c>
      <c r="N511" s="32" t="s">
        <v>8</v>
      </c>
      <c r="O511" s="32" t="s">
        <v>8</v>
      </c>
      <c r="P511" s="32" t="s">
        <v>8</v>
      </c>
      <c r="Q511" s="32" t="s">
        <v>8</v>
      </c>
      <c r="R511" s="32" t="s">
        <v>8</v>
      </c>
      <c r="S511" s="32"/>
      <c r="T511" s="32"/>
      <c r="U511" s="32"/>
      <c r="V511" s="32"/>
      <c r="W511" s="32" t="s">
        <v>8</v>
      </c>
      <c r="X511" s="32" t="s">
        <v>8</v>
      </c>
      <c r="Y511" s="32" t="s">
        <v>8</v>
      </c>
      <c r="Z511" s="32" t="s">
        <v>8</v>
      </c>
      <c r="AA511" s="32" t="s">
        <v>8</v>
      </c>
      <c r="AB511" s="32" t="s">
        <v>8</v>
      </c>
      <c r="AC511" s="32" t="s">
        <v>8</v>
      </c>
      <c r="AD511" s="31" t="s">
        <v>8</v>
      </c>
      <c r="AE511" s="30">
        <f>AE502+AE507</f>
        <v>584.58500000000004</v>
      </c>
      <c r="AF511" s="29" t="s">
        <v>7</v>
      </c>
    </row>
    <row r="512" spans="2:32" s="13" customFormat="1" ht="15.75" thickBot="1">
      <c r="B512" s="28"/>
      <c r="C512" s="27" t="s">
        <v>6</v>
      </c>
      <c r="D512" s="26"/>
      <c r="E512" s="26"/>
      <c r="F512" s="26"/>
      <c r="G512" s="26"/>
      <c r="H512" s="26"/>
      <c r="I512" s="25" t="s">
        <v>5</v>
      </c>
      <c r="J512" s="24" t="s">
        <v>5</v>
      </c>
      <c r="K512" s="24" t="s">
        <v>5</v>
      </c>
      <c r="L512" s="24" t="s">
        <v>5</v>
      </c>
      <c r="M512" s="24" t="s">
        <v>5</v>
      </c>
      <c r="N512" s="24" t="s">
        <v>5</v>
      </c>
      <c r="O512" s="24" t="s">
        <v>5</v>
      </c>
      <c r="P512" s="24" t="s">
        <v>5</v>
      </c>
      <c r="Q512" s="24" t="s">
        <v>5</v>
      </c>
      <c r="R512" s="24" t="s">
        <v>5</v>
      </c>
      <c r="S512" s="24"/>
      <c r="T512" s="24"/>
      <c r="U512" s="24"/>
      <c r="V512" s="24"/>
      <c r="W512" s="24" t="s">
        <v>5</v>
      </c>
      <c r="X512" s="24" t="s">
        <v>5</v>
      </c>
      <c r="Y512" s="24" t="s">
        <v>5</v>
      </c>
      <c r="Z512" s="24" t="s">
        <v>5</v>
      </c>
      <c r="AA512" s="24" t="s">
        <v>5</v>
      </c>
      <c r="AB512" s="24" t="s">
        <v>5</v>
      </c>
      <c r="AC512" s="24" t="s">
        <v>5</v>
      </c>
      <c r="AD512" s="23" t="s">
        <v>5</v>
      </c>
      <c r="AE512" s="22">
        <f>AE500-AE511</f>
        <v>1.0000000013405952E-3</v>
      </c>
      <c r="AF512" s="21" t="s">
        <v>4</v>
      </c>
    </row>
    <row r="513" spans="1:35" s="13" customFormat="1">
      <c r="A513" s="15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</row>
    <row r="514" spans="1:35" s="13" customFormat="1">
      <c r="A514" s="15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</row>
    <row r="515" spans="1:35" s="13" customFormat="1">
      <c r="A515" s="19"/>
      <c r="B515" s="9" t="s">
        <v>3</v>
      </c>
      <c r="C515" s="9"/>
      <c r="D515" s="9"/>
      <c r="E515" s="9"/>
      <c r="F515" s="9"/>
      <c r="G515" s="9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s="13" customFormat="1">
      <c r="A516" s="1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s="17" customFormat="1" ht="12.75">
      <c r="A517" s="1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 t="s">
        <v>2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18"/>
    </row>
    <row r="518" spans="1:35" s="13" customFormat="1">
      <c r="A518" s="15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s="13" customFormat="1">
      <c r="A519" s="15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9" t="s">
        <v>0</v>
      </c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2"/>
    </row>
    <row r="520" spans="1:35" s="13" customFormat="1">
      <c r="A520" s="15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s="13" customFormat="1">
      <c r="A521" s="15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s="13" customFormat="1">
      <c r="A522" s="15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s="13" customFormat="1">
      <c r="A523" s="12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9" t="s">
        <v>1</v>
      </c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2"/>
    </row>
    <row r="524" spans="1:35" s="13" customFormat="1">
      <c r="A524" s="1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>
      <c r="A525" s="12"/>
      <c r="B525" s="11"/>
      <c r="C525" s="11"/>
      <c r="D525" s="11"/>
      <c r="E525" s="11"/>
      <c r="F525" s="11"/>
      <c r="G525" s="11"/>
      <c r="H525" s="10"/>
      <c r="I525" s="10"/>
      <c r="J525" s="10"/>
      <c r="K525" s="10"/>
      <c r="L525" s="10"/>
      <c r="M525" s="10"/>
      <c r="N525" s="10"/>
      <c r="O525" s="10"/>
      <c r="P525" s="9" t="s">
        <v>0</v>
      </c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5">
      <c r="B526" s="7"/>
      <c r="C526" s="7"/>
      <c r="D526" s="7"/>
      <c r="E526" s="7"/>
      <c r="F526" s="7"/>
      <c r="G526" s="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8"/>
      <c r="AF526" s="8"/>
      <c r="AG526" s="8"/>
      <c r="AH526" s="8"/>
    </row>
    <row r="527" spans="1:35">
      <c r="B527" s="7"/>
      <c r="C527" s="7"/>
      <c r="D527" s="7"/>
      <c r="E527" s="7"/>
      <c r="F527" s="7"/>
      <c r="G527" s="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8"/>
      <c r="AF527" s="8"/>
      <c r="AG527" s="8"/>
      <c r="AH527" s="8"/>
    </row>
    <row r="528" spans="1:35">
      <c r="B528" s="7"/>
      <c r="C528" s="7"/>
      <c r="D528" s="7"/>
      <c r="E528" s="7"/>
      <c r="F528" s="7"/>
      <c r="G528" s="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8"/>
      <c r="AF528" s="8"/>
      <c r="AG528" s="8"/>
      <c r="AH528" s="8"/>
    </row>
    <row r="529" spans="2:34">
      <c r="B529" s="7"/>
      <c r="C529" s="7"/>
      <c r="D529" s="7"/>
      <c r="E529" s="7"/>
      <c r="F529" s="7"/>
      <c r="G529" s="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8"/>
      <c r="AF529" s="8"/>
      <c r="AG529" s="8"/>
      <c r="AH529" s="8"/>
    </row>
    <row r="530" spans="2:34">
      <c r="B530" s="7"/>
      <c r="C530" s="7"/>
      <c r="D530" s="7"/>
      <c r="E530" s="7"/>
      <c r="F530" s="7"/>
      <c r="G530" s="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8"/>
      <c r="AF530" s="8"/>
      <c r="AG530" s="8"/>
      <c r="AH530" s="8"/>
    </row>
    <row r="531" spans="2:34">
      <c r="B531" s="7"/>
      <c r="C531" s="7"/>
      <c r="D531" s="7"/>
      <c r="E531" s="7"/>
      <c r="F531" s="7"/>
      <c r="G531" s="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8"/>
      <c r="AF531" s="8"/>
      <c r="AG531" s="8"/>
      <c r="AH531" s="8"/>
    </row>
    <row r="532" spans="2:34">
      <c r="B532" s="7"/>
      <c r="C532" s="7"/>
      <c r="D532" s="7"/>
      <c r="E532" s="7"/>
      <c r="F532" s="7"/>
      <c r="G532" s="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8"/>
      <c r="AF532" s="8"/>
      <c r="AG532" s="8"/>
      <c r="AH532" s="8"/>
    </row>
    <row r="533" spans="2:34">
      <c r="B533" s="7"/>
      <c r="C533" s="7"/>
      <c r="D533" s="7"/>
      <c r="E533" s="7"/>
      <c r="F533" s="7"/>
      <c r="G533" s="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8"/>
      <c r="AF533" s="8"/>
      <c r="AG533" s="8"/>
      <c r="AH533" s="8"/>
    </row>
    <row r="534" spans="2:34">
      <c r="B534" s="7"/>
      <c r="C534" s="7"/>
      <c r="D534" s="7"/>
      <c r="E534" s="7"/>
      <c r="F534" s="7"/>
      <c r="G534" s="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8"/>
      <c r="AF534" s="8"/>
      <c r="AG534" s="8"/>
      <c r="AH534" s="8"/>
    </row>
    <row r="535" spans="2:34">
      <c r="B535" s="7"/>
      <c r="C535" s="7"/>
      <c r="D535" s="7"/>
      <c r="E535" s="7"/>
      <c r="F535" s="7"/>
      <c r="G535" s="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8"/>
      <c r="AF535" s="8"/>
      <c r="AG535" s="8"/>
      <c r="AH535" s="8"/>
    </row>
    <row r="536" spans="2:34">
      <c r="B536" s="7"/>
      <c r="C536" s="7"/>
      <c r="D536" s="7"/>
      <c r="E536" s="7"/>
      <c r="F536" s="7"/>
      <c r="G536" s="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8"/>
      <c r="AF536" s="8"/>
      <c r="AG536" s="8"/>
      <c r="AH536" s="8"/>
    </row>
    <row r="537" spans="2:34">
      <c r="B537" s="7"/>
      <c r="C537" s="7"/>
      <c r="D537" s="7"/>
      <c r="E537" s="7"/>
      <c r="F537" s="7"/>
      <c r="G537" s="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8"/>
      <c r="AF537" s="8"/>
      <c r="AG537" s="8"/>
      <c r="AH537" s="8"/>
    </row>
    <row r="538" spans="2:34">
      <c r="B538" s="7"/>
      <c r="C538" s="7"/>
      <c r="D538" s="7"/>
      <c r="E538" s="7"/>
      <c r="F538" s="7"/>
      <c r="G538" s="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8"/>
      <c r="AF538" s="8"/>
      <c r="AG538" s="8"/>
      <c r="AH538" s="8"/>
    </row>
    <row r="539" spans="2:34">
      <c r="B539" s="7"/>
      <c r="C539" s="7"/>
      <c r="D539" s="7"/>
      <c r="E539" s="7"/>
      <c r="F539" s="7"/>
      <c r="G539" s="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8"/>
      <c r="AF539" s="8"/>
      <c r="AG539" s="8"/>
      <c r="AH539" s="8"/>
    </row>
    <row r="540" spans="2:34">
      <c r="B540" s="7"/>
      <c r="C540" s="7"/>
      <c r="D540" s="7"/>
      <c r="E540" s="7"/>
      <c r="F540" s="7"/>
      <c r="G540" s="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8"/>
      <c r="AF540" s="8"/>
      <c r="AG540" s="8"/>
      <c r="AH540" s="8"/>
    </row>
    <row r="541" spans="2:34">
      <c r="B541" s="7"/>
      <c r="C541" s="7"/>
      <c r="D541" s="7"/>
      <c r="E541" s="7"/>
      <c r="F541" s="7"/>
      <c r="G541" s="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8"/>
      <c r="AF541" s="8"/>
      <c r="AG541" s="8"/>
      <c r="AH541" s="8"/>
    </row>
    <row r="542" spans="2:34">
      <c r="B542" s="7"/>
      <c r="C542" s="7"/>
      <c r="D542" s="7"/>
      <c r="E542" s="7"/>
      <c r="F542" s="7"/>
      <c r="G542" s="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6"/>
      <c r="AF542" s="6"/>
      <c r="AG542" s="6"/>
      <c r="AH542" s="6"/>
    </row>
    <row r="543" spans="2:34">
      <c r="B543" s="7"/>
      <c r="C543" s="7"/>
      <c r="D543" s="7"/>
      <c r="E543" s="7"/>
      <c r="F543" s="7"/>
      <c r="G543" s="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6"/>
      <c r="AF543" s="6"/>
      <c r="AG543" s="6"/>
      <c r="AH543" s="6"/>
    </row>
    <row r="544" spans="2:34">
      <c r="B544" s="7"/>
      <c r="C544" s="7"/>
      <c r="D544" s="7"/>
      <c r="E544" s="7"/>
      <c r="F544" s="7"/>
      <c r="G544" s="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6"/>
      <c r="AF544" s="6"/>
      <c r="AG544" s="6"/>
      <c r="AH544" s="6"/>
    </row>
    <row r="545" spans="2:34">
      <c r="B545" s="7"/>
      <c r="C545" s="7"/>
      <c r="D545" s="7"/>
      <c r="E545" s="7"/>
      <c r="F545" s="7"/>
      <c r="G545" s="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6"/>
      <c r="AF545" s="6"/>
      <c r="AG545" s="6"/>
      <c r="AH545" s="6"/>
    </row>
    <row r="546" spans="2:34">
      <c r="B546" s="7"/>
      <c r="C546" s="7"/>
      <c r="D546" s="7"/>
      <c r="E546" s="7"/>
      <c r="F546" s="7"/>
      <c r="G546" s="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6"/>
      <c r="AF546" s="6"/>
      <c r="AG546" s="6"/>
      <c r="AH546" s="6"/>
    </row>
    <row r="547" spans="2:34">
      <c r="B547" s="7"/>
      <c r="C547" s="7"/>
      <c r="D547" s="7"/>
      <c r="E547" s="7"/>
      <c r="F547" s="7"/>
      <c r="G547" s="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6"/>
      <c r="AF547" s="6"/>
      <c r="AG547" s="6"/>
      <c r="AH547" s="6"/>
    </row>
    <row r="548" spans="2:34">
      <c r="B548" s="7"/>
      <c r="C548" s="7"/>
      <c r="D548" s="7"/>
      <c r="E548" s="7"/>
      <c r="F548" s="7"/>
      <c r="G548" s="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6"/>
      <c r="AF548" s="6"/>
      <c r="AG548" s="6"/>
      <c r="AH548" s="6"/>
    </row>
    <row r="549" spans="2:34">
      <c r="B549" s="7"/>
      <c r="C549" s="7"/>
      <c r="D549" s="7"/>
      <c r="E549" s="7"/>
      <c r="F549" s="7"/>
      <c r="G549" s="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6"/>
      <c r="AF549" s="6"/>
      <c r="AG549" s="6"/>
      <c r="AH549" s="6"/>
    </row>
    <row r="550" spans="2:34">
      <c r="B550" s="7"/>
      <c r="C550" s="7"/>
      <c r="D550" s="7"/>
      <c r="E550" s="7"/>
      <c r="F550" s="7"/>
      <c r="G550" s="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6"/>
      <c r="AF550" s="6"/>
      <c r="AG550" s="6"/>
      <c r="AH550" s="6"/>
    </row>
    <row r="551" spans="2:34">
      <c r="B551" s="7"/>
      <c r="C551" s="7"/>
      <c r="D551" s="7"/>
      <c r="E551" s="7"/>
      <c r="F551" s="7"/>
      <c r="G551" s="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6"/>
      <c r="AF551" s="6"/>
      <c r="AG551" s="6"/>
      <c r="AH551" s="6"/>
    </row>
    <row r="552" spans="2:34">
      <c r="B552" s="7"/>
      <c r="C552" s="7"/>
      <c r="D552" s="7"/>
      <c r="E552" s="7"/>
      <c r="F552" s="7"/>
      <c r="G552" s="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6"/>
      <c r="AF552" s="6"/>
      <c r="AG552" s="6"/>
      <c r="AH552" s="6"/>
    </row>
    <row r="553" spans="2:34">
      <c r="B553" s="7"/>
      <c r="C553" s="7"/>
      <c r="D553" s="7"/>
      <c r="E553" s="7"/>
      <c r="F553" s="7"/>
      <c r="G553" s="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6"/>
      <c r="AF553" s="6"/>
      <c r="AG553" s="6"/>
      <c r="AH553" s="6"/>
    </row>
    <row r="554" spans="2:34">
      <c r="B554" s="7"/>
      <c r="C554" s="7"/>
      <c r="D554" s="7"/>
      <c r="E554" s="7"/>
      <c r="F554" s="7"/>
      <c r="G554" s="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6"/>
      <c r="AF554" s="6"/>
      <c r="AG554" s="6"/>
      <c r="AH554" s="6"/>
    </row>
    <row r="555" spans="2:34">
      <c r="B555" s="7"/>
      <c r="C555" s="7"/>
      <c r="D555" s="7"/>
      <c r="E555" s="7"/>
      <c r="F555" s="7"/>
      <c r="G555" s="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6"/>
      <c r="AF555" s="6"/>
      <c r="AG555" s="6"/>
      <c r="AH555" s="6"/>
    </row>
    <row r="556" spans="2:34">
      <c r="B556" s="7"/>
      <c r="C556" s="7"/>
      <c r="D556" s="7"/>
      <c r="E556" s="7"/>
      <c r="F556" s="7"/>
      <c r="G556" s="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6"/>
      <c r="AF556" s="6"/>
      <c r="AG556" s="6"/>
      <c r="AH556" s="6"/>
    </row>
    <row r="557" spans="2:34">
      <c r="B557" s="7"/>
      <c r="C557" s="7"/>
      <c r="D557" s="7"/>
      <c r="E557" s="7"/>
      <c r="F557" s="7"/>
      <c r="G557" s="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6"/>
      <c r="AF557" s="6"/>
      <c r="AG557" s="6"/>
      <c r="AH557" s="6"/>
    </row>
    <row r="558" spans="2:34">
      <c r="B558" s="7"/>
      <c r="C558" s="7"/>
      <c r="D558" s="7"/>
      <c r="E558" s="7"/>
      <c r="F558" s="7"/>
      <c r="G558" s="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6"/>
      <c r="AF558" s="6"/>
      <c r="AG558" s="6"/>
      <c r="AH558" s="6"/>
    </row>
    <row r="559" spans="2:34">
      <c r="B559" s="7"/>
      <c r="C559" s="7"/>
      <c r="D559" s="7"/>
      <c r="E559" s="7"/>
      <c r="F559" s="7"/>
      <c r="G559" s="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6"/>
      <c r="AF559" s="6"/>
      <c r="AG559" s="6"/>
      <c r="AH559" s="6"/>
    </row>
    <row r="560" spans="2:34">
      <c r="B560" s="7"/>
      <c r="C560" s="7"/>
      <c r="D560" s="7"/>
      <c r="E560" s="7"/>
      <c r="F560" s="7"/>
      <c r="G560" s="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6"/>
      <c r="AF560" s="6"/>
      <c r="AG560" s="6"/>
      <c r="AH560" s="6"/>
    </row>
    <row r="561" spans="2:34">
      <c r="B561" s="7"/>
      <c r="C561" s="7"/>
      <c r="D561" s="7"/>
      <c r="E561" s="7"/>
      <c r="F561" s="7"/>
      <c r="G561" s="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6"/>
      <c r="AF561" s="6"/>
      <c r="AG561" s="6"/>
      <c r="AH561" s="6"/>
    </row>
    <row r="562" spans="2:34">
      <c r="B562" s="7"/>
      <c r="C562" s="7"/>
      <c r="D562" s="7"/>
      <c r="E562" s="7"/>
      <c r="F562" s="7"/>
      <c r="G562" s="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6"/>
      <c r="AF562" s="6"/>
      <c r="AG562" s="6"/>
      <c r="AH562" s="6"/>
    </row>
    <row r="563" spans="2:34">
      <c r="B563" s="7"/>
      <c r="C563" s="7"/>
      <c r="D563" s="7"/>
      <c r="E563" s="7"/>
      <c r="F563" s="7"/>
      <c r="G563" s="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6"/>
      <c r="AF563" s="6"/>
      <c r="AG563" s="6"/>
      <c r="AH563" s="6"/>
    </row>
    <row r="564" spans="2:34">
      <c r="B564" s="7"/>
      <c r="C564" s="7"/>
      <c r="D564" s="7"/>
      <c r="E564" s="7"/>
      <c r="F564" s="7"/>
      <c r="G564" s="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6"/>
      <c r="AF564" s="6"/>
      <c r="AG564" s="6"/>
      <c r="AH564" s="6"/>
    </row>
    <row r="565" spans="2:34">
      <c r="B565" s="7"/>
      <c r="C565" s="7"/>
      <c r="D565" s="7"/>
      <c r="E565" s="7"/>
      <c r="F565" s="7"/>
      <c r="G565" s="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6"/>
      <c r="AF565" s="6"/>
      <c r="AG565" s="6"/>
      <c r="AH565" s="6"/>
    </row>
    <row r="566" spans="2:34">
      <c r="B566" s="7"/>
      <c r="C566" s="7"/>
      <c r="D566" s="7"/>
      <c r="E566" s="7"/>
      <c r="F566" s="7"/>
      <c r="G566" s="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6"/>
      <c r="AF566" s="6"/>
      <c r="AG566" s="6"/>
      <c r="AH566" s="6"/>
    </row>
    <row r="567" spans="2:34">
      <c r="B567" s="7"/>
      <c r="C567" s="7"/>
      <c r="D567" s="7"/>
      <c r="E567" s="7"/>
      <c r="F567" s="7"/>
      <c r="G567" s="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6"/>
      <c r="AF567" s="6"/>
      <c r="AG567" s="6"/>
      <c r="AH567" s="6"/>
    </row>
    <row r="568" spans="2:34">
      <c r="B568" s="7"/>
      <c r="C568" s="7"/>
      <c r="D568" s="7"/>
      <c r="E568" s="7"/>
      <c r="F568" s="7"/>
      <c r="G568" s="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6"/>
      <c r="AF568" s="6"/>
      <c r="AG568" s="6"/>
      <c r="AH568" s="6"/>
    </row>
    <row r="569" spans="2:34">
      <c r="B569" s="7"/>
      <c r="C569" s="7"/>
      <c r="D569" s="7"/>
      <c r="E569" s="7"/>
      <c r="F569" s="7"/>
      <c r="G569" s="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6"/>
      <c r="AF569" s="6"/>
      <c r="AG569" s="6"/>
      <c r="AH569" s="6"/>
    </row>
    <row r="570" spans="2:34">
      <c r="B570" s="7"/>
      <c r="C570" s="7"/>
      <c r="D570" s="7"/>
      <c r="E570" s="7"/>
      <c r="F570" s="7"/>
      <c r="G570" s="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6"/>
      <c r="AF570" s="6"/>
      <c r="AG570" s="6"/>
      <c r="AH570" s="6"/>
    </row>
    <row r="571" spans="2:34">
      <c r="B571" s="7"/>
      <c r="C571" s="7"/>
      <c r="D571" s="7"/>
      <c r="E571" s="7"/>
      <c r="F571" s="7"/>
      <c r="G571" s="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6"/>
      <c r="AF571" s="6"/>
      <c r="AG571" s="6"/>
      <c r="AH571" s="6"/>
    </row>
    <row r="572" spans="2:34">
      <c r="B572" s="7"/>
      <c r="C572" s="7"/>
      <c r="D572" s="7"/>
      <c r="E572" s="7"/>
      <c r="F572" s="7"/>
      <c r="G572" s="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6"/>
      <c r="AF572" s="6"/>
      <c r="AG572" s="6"/>
      <c r="AH572" s="6"/>
    </row>
    <row r="573" spans="2:34">
      <c r="B573" s="7"/>
      <c r="C573" s="7"/>
      <c r="D573" s="7"/>
      <c r="E573" s="7"/>
      <c r="F573" s="7"/>
      <c r="G573" s="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6"/>
      <c r="AF573" s="6"/>
      <c r="AG573" s="6"/>
      <c r="AH573" s="6"/>
    </row>
    <row r="574" spans="2:34">
      <c r="B574" s="7"/>
      <c r="C574" s="7"/>
      <c r="D574" s="7"/>
      <c r="E574" s="7"/>
      <c r="F574" s="7"/>
      <c r="G574" s="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6"/>
      <c r="AF574" s="6"/>
      <c r="AG574" s="6"/>
      <c r="AH574" s="6"/>
    </row>
    <row r="575" spans="2:34">
      <c r="B575" s="7"/>
      <c r="C575" s="7"/>
      <c r="D575" s="7"/>
      <c r="E575" s="7"/>
      <c r="F575" s="7"/>
      <c r="G575" s="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6"/>
      <c r="AF575" s="6"/>
      <c r="AG575" s="6"/>
      <c r="AH575" s="6"/>
    </row>
    <row r="576" spans="2:34">
      <c r="B576" s="7"/>
      <c r="C576" s="7"/>
      <c r="D576" s="7"/>
      <c r="E576" s="7"/>
      <c r="F576" s="7"/>
      <c r="G576" s="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6"/>
      <c r="AF576" s="6"/>
      <c r="AG576" s="6"/>
      <c r="AH576" s="6"/>
    </row>
    <row r="577" spans="2:34">
      <c r="B577" s="7"/>
      <c r="C577" s="7"/>
      <c r="D577" s="7"/>
      <c r="E577" s="7"/>
      <c r="F577" s="7"/>
      <c r="G577" s="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6"/>
      <c r="AF577" s="6"/>
      <c r="AG577" s="6"/>
      <c r="AH577" s="6"/>
    </row>
    <row r="578" spans="2:34">
      <c r="B578" s="7"/>
      <c r="C578" s="7"/>
      <c r="D578" s="7"/>
      <c r="E578" s="7"/>
      <c r="F578" s="7"/>
      <c r="G578" s="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6"/>
      <c r="AF578" s="6"/>
      <c r="AG578" s="6"/>
      <c r="AH578" s="6"/>
    </row>
    <row r="579" spans="2:34">
      <c r="B579" s="7"/>
      <c r="C579" s="7"/>
      <c r="D579" s="7"/>
      <c r="E579" s="7"/>
      <c r="F579" s="7"/>
      <c r="G579" s="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6"/>
      <c r="AF579" s="6"/>
      <c r="AG579" s="6"/>
      <c r="AH579" s="6"/>
    </row>
    <row r="580" spans="2:34">
      <c r="B580" s="7"/>
      <c r="C580" s="7"/>
      <c r="D580" s="7"/>
      <c r="E580" s="7"/>
      <c r="F580" s="7"/>
      <c r="G580" s="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6"/>
      <c r="AF580" s="6"/>
      <c r="AG580" s="6"/>
      <c r="AH580" s="6"/>
    </row>
    <row r="581" spans="2:34">
      <c r="B581" s="7"/>
      <c r="C581" s="7"/>
      <c r="D581" s="7"/>
      <c r="E581" s="7"/>
      <c r="F581" s="7"/>
      <c r="G581" s="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6"/>
      <c r="AF581" s="6"/>
      <c r="AG581" s="6"/>
      <c r="AH581" s="6"/>
    </row>
    <row r="582" spans="2:34">
      <c r="B582" s="7"/>
      <c r="C582" s="7"/>
      <c r="D582" s="7"/>
      <c r="E582" s="7"/>
      <c r="F582" s="7"/>
      <c r="G582" s="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6"/>
      <c r="AF582" s="6"/>
      <c r="AG582" s="6"/>
      <c r="AH582" s="6"/>
    </row>
    <row r="583" spans="2:34">
      <c r="B583" s="7"/>
      <c r="C583" s="7"/>
      <c r="D583" s="7"/>
      <c r="E583" s="7"/>
      <c r="F583" s="7"/>
      <c r="G583" s="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6"/>
      <c r="AF583" s="6"/>
      <c r="AG583" s="6"/>
      <c r="AH583" s="6"/>
    </row>
    <row r="584" spans="2:34">
      <c r="B584" s="7"/>
      <c r="C584" s="7"/>
      <c r="D584" s="7"/>
      <c r="E584" s="7"/>
      <c r="F584" s="7"/>
      <c r="G584" s="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6"/>
      <c r="AF584" s="6"/>
      <c r="AG584" s="6"/>
      <c r="AH584" s="6"/>
    </row>
    <row r="585" spans="2:34">
      <c r="B585" s="7"/>
      <c r="C585" s="7"/>
      <c r="D585" s="7"/>
      <c r="E585" s="7"/>
      <c r="F585" s="7"/>
      <c r="G585" s="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6"/>
      <c r="AF585" s="6"/>
      <c r="AG585" s="6"/>
      <c r="AH585" s="6"/>
    </row>
    <row r="586" spans="2:34">
      <c r="B586" s="7"/>
      <c r="C586" s="7"/>
      <c r="D586" s="7"/>
      <c r="E586" s="7"/>
      <c r="F586" s="7"/>
      <c r="G586" s="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6"/>
      <c r="AF586" s="6"/>
      <c r="AG586" s="6"/>
      <c r="AH586" s="6"/>
    </row>
    <row r="587" spans="2:34">
      <c r="B587" s="7"/>
      <c r="C587" s="7"/>
      <c r="D587" s="7"/>
      <c r="E587" s="7"/>
      <c r="F587" s="7"/>
      <c r="G587" s="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6"/>
      <c r="AF587" s="6"/>
      <c r="AG587" s="6"/>
      <c r="AH587" s="6"/>
    </row>
    <row r="588" spans="2:34">
      <c r="B588" s="7"/>
      <c r="C588" s="7"/>
      <c r="D588" s="7"/>
      <c r="E588" s="7"/>
      <c r="F588" s="7"/>
      <c r="G588" s="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6"/>
      <c r="AF588" s="6"/>
      <c r="AG588" s="6"/>
      <c r="AH588" s="6"/>
    </row>
    <row r="589" spans="2:34">
      <c r="B589" s="7"/>
      <c r="C589" s="7"/>
      <c r="D589" s="7"/>
      <c r="E589" s="7"/>
      <c r="F589" s="7"/>
      <c r="G589" s="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6"/>
      <c r="AF589" s="6"/>
      <c r="AG589" s="6"/>
      <c r="AH589" s="6"/>
    </row>
    <row r="590" spans="2:34">
      <c r="B590" s="7"/>
      <c r="C590" s="7"/>
      <c r="D590" s="7"/>
      <c r="E590" s="7"/>
      <c r="F590" s="7"/>
      <c r="G590" s="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6"/>
      <c r="AF590" s="6"/>
      <c r="AG590" s="6"/>
      <c r="AH590" s="6"/>
    </row>
    <row r="591" spans="2:34">
      <c r="B591" s="7"/>
      <c r="C591" s="7"/>
      <c r="D591" s="7"/>
      <c r="E591" s="7"/>
      <c r="F591" s="7"/>
      <c r="G591" s="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6"/>
      <c r="AF591" s="6"/>
      <c r="AG591" s="6"/>
      <c r="AH591" s="6"/>
    </row>
    <row r="592" spans="2:34">
      <c r="B592" s="7"/>
      <c r="C592" s="7"/>
      <c r="D592" s="7"/>
      <c r="E592" s="7"/>
      <c r="F592" s="7"/>
      <c r="G592" s="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6"/>
      <c r="AF592" s="6"/>
      <c r="AG592" s="6"/>
      <c r="AH592" s="6"/>
    </row>
    <row r="593" spans="2:34">
      <c r="B593" s="7"/>
      <c r="C593" s="7"/>
      <c r="D593" s="7"/>
      <c r="E593" s="7"/>
      <c r="F593" s="7"/>
      <c r="G593" s="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6"/>
      <c r="AF593" s="6"/>
      <c r="AG593" s="6"/>
      <c r="AH593" s="6"/>
    </row>
    <row r="594" spans="2:34">
      <c r="B594" s="7"/>
      <c r="C594" s="7"/>
      <c r="D594" s="7"/>
      <c r="E594" s="7"/>
      <c r="F594" s="7"/>
      <c r="G594" s="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6"/>
      <c r="AF594" s="6"/>
      <c r="AG594" s="6"/>
      <c r="AH594" s="6"/>
    </row>
    <row r="595" spans="2:34">
      <c r="B595" s="7"/>
      <c r="C595" s="7"/>
      <c r="D595" s="7"/>
      <c r="E595" s="7"/>
      <c r="F595" s="7"/>
      <c r="G595" s="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6"/>
      <c r="AF595" s="6"/>
      <c r="AG595" s="6"/>
      <c r="AH595" s="6"/>
    </row>
    <row r="596" spans="2:34">
      <c r="B596" s="7"/>
      <c r="C596" s="7"/>
      <c r="D596" s="7"/>
      <c r="E596" s="7"/>
      <c r="F596" s="7"/>
      <c r="G596" s="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6"/>
      <c r="AF596" s="6"/>
      <c r="AG596" s="6"/>
      <c r="AH596" s="6"/>
    </row>
    <row r="597" spans="2:34">
      <c r="B597" s="7"/>
      <c r="C597" s="7"/>
      <c r="D597" s="7"/>
      <c r="E597" s="7"/>
      <c r="F597" s="7"/>
      <c r="G597" s="7"/>
      <c r="AD597" s="5"/>
      <c r="AE597" s="6"/>
      <c r="AF597" s="6"/>
      <c r="AG597" s="6"/>
      <c r="AH597" s="6"/>
    </row>
    <row r="598" spans="2:34">
      <c r="B598" s="7"/>
      <c r="C598" s="7"/>
      <c r="D598" s="7"/>
      <c r="E598" s="7"/>
      <c r="F598" s="7"/>
      <c r="G598" s="7"/>
      <c r="AD598" s="5"/>
      <c r="AE598" s="6"/>
      <c r="AF598" s="6"/>
      <c r="AG598" s="6"/>
      <c r="AH598" s="6"/>
    </row>
    <row r="599" spans="2:34">
      <c r="B599" s="7"/>
      <c r="C599" s="7"/>
      <c r="D599" s="7"/>
      <c r="E599" s="7"/>
      <c r="F599" s="7"/>
      <c r="G599" s="7"/>
      <c r="AD599" s="5"/>
      <c r="AE599" s="6"/>
      <c r="AF599" s="6"/>
      <c r="AG599" s="6"/>
      <c r="AH599" s="6"/>
    </row>
    <row r="600" spans="2:34">
      <c r="B600" s="7"/>
      <c r="C600" s="7"/>
      <c r="D600" s="7"/>
      <c r="E600" s="7"/>
      <c r="F600" s="7"/>
      <c r="G600" s="7"/>
      <c r="AD600" s="5"/>
      <c r="AE600" s="6"/>
      <c r="AF600" s="6"/>
      <c r="AG600" s="6"/>
      <c r="AH600" s="6"/>
    </row>
    <row r="601" spans="2:34">
      <c r="B601" s="7"/>
      <c r="C601" s="7"/>
      <c r="D601" s="7"/>
      <c r="E601" s="7"/>
      <c r="F601" s="7"/>
      <c r="G601" s="7"/>
      <c r="AD601" s="5"/>
      <c r="AE601" s="6"/>
      <c r="AF601" s="6"/>
      <c r="AG601" s="6"/>
      <c r="AH601" s="6"/>
    </row>
    <row r="602" spans="2:34">
      <c r="B602" s="7"/>
      <c r="C602" s="7"/>
      <c r="D602" s="7"/>
      <c r="E602" s="7"/>
      <c r="F602" s="7"/>
      <c r="G602" s="7"/>
      <c r="AD602" s="5"/>
      <c r="AE602" s="6"/>
      <c r="AF602" s="6"/>
      <c r="AG602" s="6"/>
      <c r="AH602" s="6"/>
    </row>
    <row r="603" spans="2:34">
      <c r="B603" s="7"/>
      <c r="C603" s="7"/>
      <c r="D603" s="7"/>
      <c r="E603" s="7"/>
      <c r="F603" s="7"/>
      <c r="G603" s="7"/>
      <c r="AD603" s="5"/>
      <c r="AE603" s="6"/>
      <c r="AF603" s="6"/>
      <c r="AG603" s="6"/>
      <c r="AH603" s="6"/>
    </row>
    <row r="604" spans="2:34">
      <c r="B604" s="7"/>
      <c r="C604" s="7"/>
      <c r="D604" s="7"/>
      <c r="E604" s="7"/>
      <c r="F604" s="7"/>
      <c r="G604" s="7"/>
      <c r="AD604" s="5"/>
      <c r="AE604" s="6"/>
      <c r="AF604" s="6"/>
      <c r="AG604" s="6"/>
      <c r="AH604" s="6"/>
    </row>
    <row r="605" spans="2:34">
      <c r="B605" s="7"/>
      <c r="C605" s="7"/>
      <c r="D605" s="7"/>
      <c r="E605" s="7"/>
      <c r="F605" s="7"/>
      <c r="G605" s="7"/>
      <c r="AD605" s="5"/>
      <c r="AE605" s="6"/>
      <c r="AF605" s="6"/>
      <c r="AG605" s="6"/>
      <c r="AH605" s="6"/>
    </row>
    <row r="606" spans="2:34">
      <c r="B606" s="7"/>
      <c r="C606" s="7"/>
      <c r="D606" s="7"/>
      <c r="E606" s="7"/>
      <c r="F606" s="7"/>
      <c r="G606" s="7"/>
      <c r="AD606" s="5"/>
      <c r="AE606" s="6"/>
      <c r="AF606" s="6"/>
      <c r="AG606" s="6"/>
      <c r="AH606" s="6"/>
    </row>
    <row r="607" spans="2:34">
      <c r="B607" s="7"/>
      <c r="C607" s="7"/>
      <c r="D607" s="7"/>
      <c r="E607" s="7"/>
      <c r="F607" s="7"/>
      <c r="G607" s="7"/>
      <c r="AD607" s="5"/>
      <c r="AE607" s="6"/>
      <c r="AF607" s="6"/>
      <c r="AG607" s="6"/>
      <c r="AH607" s="6"/>
    </row>
    <row r="608" spans="2:34">
      <c r="B608" s="7"/>
      <c r="C608" s="7"/>
      <c r="D608" s="7"/>
      <c r="E608" s="7"/>
      <c r="F608" s="7"/>
      <c r="G608" s="7"/>
      <c r="AD608" s="5"/>
      <c r="AE608" s="6"/>
      <c r="AF608" s="6"/>
      <c r="AG608" s="6"/>
      <c r="AH608" s="6"/>
    </row>
    <row r="609" spans="2:34">
      <c r="B609" s="7"/>
      <c r="C609" s="7"/>
      <c r="D609" s="7"/>
      <c r="E609" s="7"/>
      <c r="F609" s="7"/>
      <c r="G609" s="7"/>
      <c r="AD609" s="5"/>
      <c r="AE609" s="6"/>
      <c r="AF609" s="6"/>
      <c r="AG609" s="6"/>
      <c r="AH609" s="6"/>
    </row>
    <row r="610" spans="2:34">
      <c r="B610" s="7"/>
      <c r="C610" s="7"/>
      <c r="D610" s="7"/>
      <c r="E610" s="7"/>
      <c r="F610" s="7"/>
      <c r="G610" s="7"/>
      <c r="AD610" s="5"/>
      <c r="AE610" s="6"/>
      <c r="AF610" s="6"/>
      <c r="AG610" s="6"/>
      <c r="AH610" s="6"/>
    </row>
    <row r="611" spans="2:34">
      <c r="B611" s="7"/>
      <c r="C611" s="7"/>
      <c r="D611" s="7"/>
      <c r="E611" s="7"/>
      <c r="F611" s="7"/>
      <c r="G611" s="7"/>
      <c r="AD611" s="5"/>
      <c r="AE611" s="6"/>
      <c r="AF611" s="6"/>
      <c r="AG611" s="6"/>
      <c r="AH611" s="6"/>
    </row>
    <row r="612" spans="2:34">
      <c r="B612" s="7"/>
      <c r="C612" s="7"/>
      <c r="D612" s="7"/>
      <c r="E612" s="7"/>
      <c r="F612" s="7"/>
      <c r="G612" s="7"/>
      <c r="AD612" s="5"/>
      <c r="AE612" s="6"/>
      <c r="AF612" s="6"/>
      <c r="AG612" s="6"/>
      <c r="AH612" s="6"/>
    </row>
    <row r="613" spans="2:34">
      <c r="B613" s="7"/>
      <c r="C613" s="7"/>
      <c r="D613" s="7"/>
      <c r="E613" s="7"/>
      <c r="F613" s="7"/>
      <c r="G613" s="7"/>
      <c r="AD613" s="5"/>
      <c r="AE613" s="6"/>
      <c r="AF613" s="6"/>
      <c r="AG613" s="6"/>
      <c r="AH613" s="6"/>
    </row>
    <row r="614" spans="2:34">
      <c r="B614" s="7"/>
      <c r="C614" s="7"/>
      <c r="D614" s="7"/>
      <c r="E614" s="7"/>
      <c r="F614" s="7"/>
      <c r="G614" s="7"/>
      <c r="AD614" s="5"/>
      <c r="AE614" s="6"/>
      <c r="AF614" s="6"/>
      <c r="AG614" s="6"/>
      <c r="AH614" s="6"/>
    </row>
    <row r="615" spans="2:34">
      <c r="B615" s="7"/>
      <c r="C615" s="7"/>
      <c r="D615" s="7"/>
      <c r="E615" s="7"/>
      <c r="F615" s="7"/>
      <c r="G615" s="7"/>
      <c r="AD615" s="5"/>
      <c r="AE615" s="6"/>
      <c r="AF615" s="6"/>
      <c r="AG615" s="6"/>
      <c r="AH615" s="6"/>
    </row>
    <row r="616" spans="2:34">
      <c r="B616" s="7"/>
      <c r="C616" s="7"/>
      <c r="D616" s="7"/>
      <c r="E616" s="7"/>
      <c r="F616" s="7"/>
      <c r="G616" s="7"/>
      <c r="AD616" s="5"/>
      <c r="AE616" s="6"/>
      <c r="AF616" s="6"/>
      <c r="AG616" s="6"/>
      <c r="AH616" s="6"/>
    </row>
    <row r="617" spans="2:34">
      <c r="B617" s="7"/>
      <c r="C617" s="7"/>
      <c r="D617" s="7"/>
      <c r="E617" s="7"/>
      <c r="F617" s="7"/>
      <c r="G617" s="7"/>
      <c r="AD617" s="5"/>
      <c r="AE617" s="6"/>
      <c r="AF617" s="6"/>
      <c r="AG617" s="6"/>
      <c r="AH617" s="6"/>
    </row>
    <row r="618" spans="2:34">
      <c r="B618" s="7"/>
      <c r="C618" s="7"/>
      <c r="D618" s="7"/>
      <c r="E618" s="7"/>
      <c r="F618" s="7"/>
      <c r="G618" s="7"/>
      <c r="AD618" s="5"/>
      <c r="AE618" s="6"/>
      <c r="AF618" s="6"/>
      <c r="AG618" s="6"/>
      <c r="AH618" s="6"/>
    </row>
    <row r="619" spans="2:34">
      <c r="B619" s="7"/>
      <c r="C619" s="7"/>
      <c r="D619" s="7"/>
      <c r="E619" s="7"/>
      <c r="F619" s="7"/>
      <c r="G619" s="7"/>
      <c r="AD619" s="5"/>
      <c r="AE619" s="6"/>
      <c r="AF619" s="6"/>
      <c r="AG619" s="6"/>
      <c r="AH619" s="6"/>
    </row>
    <row r="620" spans="2:34">
      <c r="B620" s="7"/>
      <c r="C620" s="7"/>
      <c r="D620" s="7"/>
      <c r="E620" s="7"/>
      <c r="F620" s="7"/>
      <c r="G620" s="7"/>
      <c r="AD620" s="5"/>
      <c r="AE620" s="6"/>
      <c r="AF620" s="6"/>
      <c r="AG620" s="6"/>
      <c r="AH620" s="6"/>
    </row>
    <row r="621" spans="2:34">
      <c r="B621" s="7"/>
      <c r="C621" s="7"/>
      <c r="D621" s="7"/>
      <c r="E621" s="7"/>
      <c r="F621" s="7"/>
      <c r="G621" s="7"/>
      <c r="AD621" s="5"/>
      <c r="AE621" s="6"/>
      <c r="AF621" s="6"/>
      <c r="AG621" s="6"/>
      <c r="AH621" s="6"/>
    </row>
    <row r="622" spans="2:34">
      <c r="B622" s="7"/>
      <c r="C622" s="7"/>
      <c r="D622" s="7"/>
      <c r="E622" s="7"/>
      <c r="F622" s="7"/>
      <c r="G622" s="7"/>
      <c r="AD622" s="5"/>
      <c r="AE622" s="6"/>
      <c r="AF622" s="6"/>
      <c r="AG622" s="6"/>
      <c r="AH622" s="6"/>
    </row>
    <row r="623" spans="2:34">
      <c r="B623" s="7"/>
      <c r="C623" s="7"/>
      <c r="D623" s="7"/>
      <c r="E623" s="7"/>
      <c r="F623" s="7"/>
      <c r="G623" s="7"/>
      <c r="AD623" s="5"/>
      <c r="AE623" s="6"/>
      <c r="AF623" s="6"/>
      <c r="AG623" s="6"/>
      <c r="AH623" s="6"/>
    </row>
    <row r="624" spans="2:34">
      <c r="B624" s="7"/>
      <c r="C624" s="7"/>
      <c r="D624" s="7"/>
      <c r="E624" s="7"/>
      <c r="F624" s="7"/>
      <c r="G624" s="7"/>
      <c r="AD624" s="5"/>
      <c r="AE624" s="6"/>
      <c r="AF624" s="6"/>
      <c r="AG624" s="6"/>
      <c r="AH624" s="6"/>
    </row>
    <row r="625" spans="2:34">
      <c r="B625" s="7"/>
      <c r="C625" s="7"/>
      <c r="D625" s="7"/>
      <c r="E625" s="7"/>
      <c r="F625" s="7"/>
      <c r="G625" s="7"/>
      <c r="AD625" s="5"/>
      <c r="AE625" s="6"/>
      <c r="AF625" s="6"/>
      <c r="AG625" s="6"/>
      <c r="AH625" s="6"/>
    </row>
    <row r="626" spans="2:34">
      <c r="B626" s="7"/>
      <c r="C626" s="7"/>
      <c r="D626" s="7"/>
      <c r="E626" s="7"/>
      <c r="F626" s="7"/>
      <c r="G626" s="7"/>
      <c r="AD626" s="5"/>
      <c r="AE626" s="6"/>
      <c r="AF626" s="6"/>
      <c r="AG626" s="6"/>
      <c r="AH626" s="6"/>
    </row>
    <row r="627" spans="2:34">
      <c r="B627" s="7"/>
      <c r="C627" s="7"/>
      <c r="D627" s="7"/>
      <c r="E627" s="7"/>
      <c r="F627" s="7"/>
      <c r="G627" s="7"/>
      <c r="AD627" s="5"/>
      <c r="AE627" s="6"/>
      <c r="AF627" s="6"/>
      <c r="AG627" s="6"/>
      <c r="AH627" s="6"/>
    </row>
    <row r="628" spans="2:34">
      <c r="B628" s="7"/>
      <c r="C628" s="7"/>
      <c r="D628" s="7"/>
      <c r="E628" s="7"/>
      <c r="F628" s="7"/>
      <c r="G628" s="7"/>
      <c r="AD628" s="5"/>
      <c r="AE628" s="6"/>
      <c r="AF628" s="6"/>
      <c r="AG628" s="6"/>
      <c r="AH628" s="6"/>
    </row>
    <row r="629" spans="2:34">
      <c r="B629" s="7"/>
      <c r="C629" s="7"/>
      <c r="D629" s="7"/>
      <c r="E629" s="7"/>
      <c r="F629" s="7"/>
      <c r="G629" s="7"/>
      <c r="AD629" s="5"/>
      <c r="AE629" s="6"/>
      <c r="AF629" s="6"/>
      <c r="AG629" s="6"/>
      <c r="AH629" s="6"/>
    </row>
    <row r="630" spans="2:34">
      <c r="B630" s="7"/>
      <c r="C630" s="7"/>
      <c r="D630" s="7"/>
      <c r="E630" s="7"/>
      <c r="F630" s="7"/>
      <c r="G630" s="7"/>
      <c r="AD630" s="5"/>
      <c r="AE630" s="6"/>
      <c r="AF630" s="6"/>
      <c r="AG630" s="6"/>
      <c r="AH630" s="6"/>
    </row>
    <row r="631" spans="2:34">
      <c r="B631" s="7"/>
      <c r="C631" s="7"/>
      <c r="D631" s="7"/>
      <c r="E631" s="7"/>
      <c r="F631" s="7"/>
      <c r="G631" s="7"/>
      <c r="AD631" s="5"/>
      <c r="AE631" s="6"/>
      <c r="AF631" s="6"/>
      <c r="AG631" s="6"/>
      <c r="AH631" s="6"/>
    </row>
    <row r="632" spans="2:34">
      <c r="B632" s="7"/>
      <c r="C632" s="7"/>
      <c r="D632" s="7"/>
      <c r="E632" s="7"/>
      <c r="F632" s="7"/>
      <c r="G632" s="7"/>
      <c r="AD632" s="5"/>
      <c r="AE632" s="6"/>
      <c r="AF632" s="6"/>
      <c r="AG632" s="6"/>
      <c r="AH632" s="6"/>
    </row>
    <row r="633" spans="2:34">
      <c r="B633" s="7"/>
      <c r="C633" s="7"/>
      <c r="D633" s="7"/>
      <c r="E633" s="7"/>
      <c r="F633" s="7"/>
      <c r="G633" s="7"/>
      <c r="AD633" s="5"/>
      <c r="AE633" s="6"/>
      <c r="AF633" s="6"/>
      <c r="AG633" s="6"/>
      <c r="AH633" s="6"/>
    </row>
    <row r="634" spans="2:34">
      <c r="B634" s="7"/>
      <c r="C634" s="7"/>
      <c r="D634" s="7"/>
      <c r="E634" s="7"/>
      <c r="F634" s="7"/>
      <c r="G634" s="7"/>
      <c r="AD634" s="5"/>
      <c r="AE634" s="6"/>
      <c r="AF634" s="6"/>
      <c r="AG634" s="6"/>
      <c r="AH634" s="6"/>
    </row>
    <row r="635" spans="2:34">
      <c r="B635" s="7"/>
      <c r="C635" s="7"/>
      <c r="D635" s="7"/>
      <c r="E635" s="7"/>
      <c r="F635" s="7"/>
      <c r="G635" s="7"/>
      <c r="AD635" s="5"/>
      <c r="AE635" s="6"/>
      <c r="AF635" s="6"/>
      <c r="AG635" s="6"/>
      <c r="AH635" s="6"/>
    </row>
    <row r="636" spans="2:34">
      <c r="B636" s="7"/>
      <c r="C636" s="7"/>
      <c r="D636" s="7"/>
      <c r="E636" s="7"/>
      <c r="F636" s="7"/>
      <c r="G636" s="7"/>
      <c r="AD636" s="5"/>
      <c r="AE636" s="6"/>
      <c r="AF636" s="6"/>
      <c r="AG636" s="6"/>
      <c r="AH636" s="6"/>
    </row>
    <row r="637" spans="2:34">
      <c r="B637" s="7"/>
      <c r="C637" s="7"/>
      <c r="D637" s="7"/>
      <c r="E637" s="7"/>
      <c r="F637" s="7"/>
      <c r="G637" s="7"/>
      <c r="AD637" s="5"/>
      <c r="AE637" s="6"/>
      <c r="AF637" s="6"/>
      <c r="AG637" s="6"/>
      <c r="AH637" s="6"/>
    </row>
    <row r="638" spans="2:34">
      <c r="B638" s="7"/>
      <c r="C638" s="7"/>
      <c r="D638" s="7"/>
      <c r="E638" s="7"/>
      <c r="F638" s="7"/>
      <c r="G638" s="7"/>
      <c r="AD638" s="5"/>
      <c r="AE638" s="6"/>
      <c r="AF638" s="6"/>
      <c r="AG638" s="6"/>
      <c r="AH638" s="6"/>
    </row>
    <row r="639" spans="2:34">
      <c r="B639" s="7"/>
      <c r="C639" s="7"/>
      <c r="D639" s="7"/>
      <c r="E639" s="7"/>
      <c r="F639" s="7"/>
      <c r="G639" s="7"/>
      <c r="AD639" s="5"/>
      <c r="AE639" s="6"/>
      <c r="AF639" s="6"/>
      <c r="AG639" s="6"/>
      <c r="AH639" s="6"/>
    </row>
    <row r="640" spans="2:34">
      <c r="B640" s="7"/>
      <c r="C640" s="7"/>
      <c r="D640" s="7"/>
      <c r="E640" s="7"/>
      <c r="F640" s="7"/>
      <c r="G640" s="7"/>
      <c r="AD640" s="5"/>
      <c r="AE640" s="6"/>
      <c r="AF640" s="6"/>
      <c r="AG640" s="6"/>
      <c r="AH640" s="6"/>
    </row>
    <row r="641" spans="2:34">
      <c r="B641" s="7"/>
      <c r="C641" s="7"/>
      <c r="D641" s="7"/>
      <c r="E641" s="7"/>
      <c r="F641" s="7"/>
      <c r="G641" s="7"/>
      <c r="AD641" s="5"/>
      <c r="AE641" s="6"/>
      <c r="AF641" s="6"/>
      <c r="AG641" s="6"/>
      <c r="AH641" s="6"/>
    </row>
    <row r="642" spans="2:34">
      <c r="B642" s="7"/>
      <c r="C642" s="7"/>
      <c r="D642" s="7"/>
      <c r="E642" s="7"/>
      <c r="F642" s="7"/>
      <c r="G642" s="7"/>
      <c r="AD642" s="5"/>
      <c r="AE642" s="6"/>
      <c r="AF642" s="6"/>
      <c r="AG642" s="6"/>
      <c r="AH642" s="6"/>
    </row>
    <row r="643" spans="2:34">
      <c r="B643" s="7"/>
      <c r="C643" s="7"/>
      <c r="D643" s="7"/>
      <c r="E643" s="7"/>
      <c r="F643" s="7"/>
      <c r="G643" s="7"/>
      <c r="AD643" s="5"/>
      <c r="AE643" s="6"/>
      <c r="AF643" s="6"/>
      <c r="AG643" s="6"/>
      <c r="AH643" s="6"/>
    </row>
    <row r="644" spans="2:34">
      <c r="AD644" s="5"/>
      <c r="AE644" s="6"/>
      <c r="AF644" s="6"/>
      <c r="AG644" s="6"/>
      <c r="AH644" s="6"/>
    </row>
    <row r="645" spans="2:34">
      <c r="AD645" s="5"/>
      <c r="AE645" s="6"/>
      <c r="AF645" s="6"/>
      <c r="AG645" s="6"/>
      <c r="AH645" s="6"/>
    </row>
    <row r="646" spans="2:34">
      <c r="AD646" s="5"/>
      <c r="AE646" s="6"/>
      <c r="AF646" s="6"/>
      <c r="AG646" s="6"/>
      <c r="AH646" s="6"/>
    </row>
    <row r="647" spans="2:34">
      <c r="AD647" s="5"/>
      <c r="AE647" s="6"/>
      <c r="AF647" s="6"/>
      <c r="AG647" s="6"/>
      <c r="AH647" s="6"/>
    </row>
    <row r="648" spans="2:34">
      <c r="AD648" s="5"/>
      <c r="AE648" s="6"/>
      <c r="AF648" s="6"/>
      <c r="AG648" s="6"/>
      <c r="AH648" s="6"/>
    </row>
    <row r="649" spans="2:34">
      <c r="AD649" s="5"/>
      <c r="AE649" s="6"/>
      <c r="AF649" s="6"/>
      <c r="AG649" s="6"/>
      <c r="AH649" s="6"/>
    </row>
    <row r="650" spans="2:34">
      <c r="AD650" s="5"/>
      <c r="AE650" s="6"/>
      <c r="AF650" s="6"/>
      <c r="AG650" s="6"/>
      <c r="AH650" s="6"/>
    </row>
    <row r="651" spans="2:34">
      <c r="AD651" s="5"/>
      <c r="AE651" s="6"/>
      <c r="AF651" s="6"/>
      <c r="AG651" s="6"/>
      <c r="AH651" s="6"/>
    </row>
    <row r="652" spans="2:34">
      <c r="AD652" s="5"/>
      <c r="AE652" s="6"/>
      <c r="AF652" s="6"/>
      <c r="AG652" s="6"/>
      <c r="AH652" s="6"/>
    </row>
    <row r="653" spans="2:34">
      <c r="AD653" s="5"/>
      <c r="AE653" s="6"/>
      <c r="AF653" s="6"/>
      <c r="AG653" s="6"/>
      <c r="AH653" s="6"/>
    </row>
    <row r="654" spans="2:34">
      <c r="AD654" s="5"/>
      <c r="AE654" s="6"/>
      <c r="AF654" s="6"/>
      <c r="AG654" s="6"/>
      <c r="AH654" s="6"/>
    </row>
    <row r="655" spans="2:34">
      <c r="AD655" s="5"/>
      <c r="AE655" s="6"/>
      <c r="AF655" s="6"/>
      <c r="AG655" s="6"/>
      <c r="AH655" s="6"/>
    </row>
    <row r="656" spans="2:34">
      <c r="AD656" s="5"/>
      <c r="AE656" s="6"/>
      <c r="AF656" s="6"/>
      <c r="AG656" s="6"/>
      <c r="AH656" s="6"/>
    </row>
    <row r="657" spans="30:34">
      <c r="AD657" s="5"/>
      <c r="AE657" s="6"/>
      <c r="AF657" s="6"/>
      <c r="AG657" s="6"/>
      <c r="AH657" s="6"/>
    </row>
    <row r="658" spans="30:34">
      <c r="AD658" s="5"/>
      <c r="AE658" s="6"/>
      <c r="AF658" s="6"/>
      <c r="AG658" s="6"/>
      <c r="AH658" s="6"/>
    </row>
    <row r="659" spans="30:34">
      <c r="AD659" s="5"/>
      <c r="AE659" s="6"/>
      <c r="AF659" s="6"/>
      <c r="AG659" s="6"/>
      <c r="AH659" s="6"/>
    </row>
    <row r="660" spans="30:34">
      <c r="AD660" s="5"/>
      <c r="AE660" s="6"/>
      <c r="AF660" s="6"/>
      <c r="AG660" s="6"/>
      <c r="AH660" s="6"/>
    </row>
    <row r="661" spans="30:34">
      <c r="AD661" s="5"/>
      <c r="AE661" s="6"/>
      <c r="AF661" s="6"/>
      <c r="AG661" s="6"/>
      <c r="AH661" s="6"/>
    </row>
    <row r="662" spans="30:34">
      <c r="AD662" s="5"/>
      <c r="AE662" s="6"/>
      <c r="AF662" s="6"/>
      <c r="AG662" s="6"/>
      <c r="AH662" s="6"/>
    </row>
    <row r="663" spans="30:34">
      <c r="AD663" s="5"/>
      <c r="AE663" s="6"/>
      <c r="AF663" s="6"/>
      <c r="AG663" s="6"/>
      <c r="AH663" s="6"/>
    </row>
    <row r="664" spans="30:34">
      <c r="AD664" s="5"/>
      <c r="AE664" s="6"/>
      <c r="AF664" s="6"/>
      <c r="AG664" s="6"/>
      <c r="AH664" s="6"/>
    </row>
    <row r="665" spans="30:34">
      <c r="AD665" s="5"/>
      <c r="AE665" s="6"/>
      <c r="AF665" s="6"/>
      <c r="AG665" s="6"/>
      <c r="AH665" s="6"/>
    </row>
    <row r="666" spans="30:34">
      <c r="AD666" s="5"/>
      <c r="AE666" s="6"/>
      <c r="AF666" s="6"/>
      <c r="AG666" s="6"/>
      <c r="AH666" s="6"/>
    </row>
    <row r="667" spans="30:34">
      <c r="AD667" s="5"/>
      <c r="AE667" s="6"/>
      <c r="AF667" s="6"/>
      <c r="AG667" s="6"/>
      <c r="AH667" s="6"/>
    </row>
    <row r="668" spans="30:34">
      <c r="AD668" s="5"/>
      <c r="AE668" s="6"/>
      <c r="AF668" s="6"/>
      <c r="AG668" s="6"/>
      <c r="AH668" s="6"/>
    </row>
    <row r="669" spans="30:34">
      <c r="AD669" s="5"/>
      <c r="AE669" s="6"/>
      <c r="AF669" s="6"/>
      <c r="AG669" s="6"/>
      <c r="AH669" s="6"/>
    </row>
    <row r="670" spans="30:34">
      <c r="AD670" s="5"/>
      <c r="AE670" s="6"/>
      <c r="AF670" s="6"/>
      <c r="AG670" s="6"/>
      <c r="AH670" s="6"/>
    </row>
    <row r="671" spans="30:34">
      <c r="AD671" s="5"/>
      <c r="AE671" s="6"/>
      <c r="AF671" s="6"/>
      <c r="AG671" s="6"/>
      <c r="AH671" s="6"/>
    </row>
    <row r="672" spans="30:34">
      <c r="AD672" s="5"/>
      <c r="AE672" s="6"/>
      <c r="AF672" s="6"/>
      <c r="AG672" s="6"/>
      <c r="AH672" s="6"/>
    </row>
    <row r="673" spans="30:34">
      <c r="AD673" s="5"/>
      <c r="AE673" s="6"/>
      <c r="AF673" s="6"/>
      <c r="AG673" s="6"/>
      <c r="AH673" s="6"/>
    </row>
    <row r="674" spans="30:34">
      <c r="AD674" s="5"/>
      <c r="AE674" s="6"/>
      <c r="AF674" s="6"/>
      <c r="AG674" s="6"/>
      <c r="AH674" s="6"/>
    </row>
    <row r="675" spans="30:34">
      <c r="AD675" s="5"/>
      <c r="AE675" s="6"/>
      <c r="AF675" s="6"/>
      <c r="AG675" s="6"/>
      <c r="AH675" s="6"/>
    </row>
    <row r="676" spans="30:34">
      <c r="AD676" s="5"/>
      <c r="AE676" s="6"/>
      <c r="AF676" s="6"/>
      <c r="AG676" s="6"/>
      <c r="AH676" s="6"/>
    </row>
    <row r="677" spans="30:34">
      <c r="AD677" s="5"/>
      <c r="AE677" s="6"/>
      <c r="AF677" s="6"/>
      <c r="AG677" s="6"/>
      <c r="AH677" s="6"/>
    </row>
    <row r="678" spans="30:34">
      <c r="AD678" s="5"/>
      <c r="AE678" s="6"/>
      <c r="AF678" s="6"/>
      <c r="AG678" s="6"/>
      <c r="AH678" s="6"/>
    </row>
    <row r="679" spans="30:34">
      <c r="AD679" s="5"/>
      <c r="AE679" s="6"/>
      <c r="AF679" s="6"/>
      <c r="AG679" s="6"/>
      <c r="AH679" s="6"/>
    </row>
    <row r="680" spans="30:34">
      <c r="AD680" s="5"/>
      <c r="AE680" s="6"/>
      <c r="AF680" s="6"/>
      <c r="AG680" s="6"/>
      <c r="AH680" s="6"/>
    </row>
    <row r="681" spans="30:34">
      <c r="AD681" s="5"/>
      <c r="AE681" s="6"/>
      <c r="AF681" s="6"/>
      <c r="AG681" s="6"/>
      <c r="AH681" s="6"/>
    </row>
    <row r="682" spans="30:34">
      <c r="AD682" s="5"/>
      <c r="AE682" s="6"/>
      <c r="AF682" s="6"/>
      <c r="AG682" s="6"/>
      <c r="AH682" s="6"/>
    </row>
    <row r="683" spans="30:34">
      <c r="AD683" s="5"/>
      <c r="AE683" s="6"/>
      <c r="AF683" s="6"/>
      <c r="AG683" s="6"/>
      <c r="AH683" s="6"/>
    </row>
    <row r="684" spans="30:34">
      <c r="AD684" s="5"/>
      <c r="AE684" s="6"/>
      <c r="AF684" s="6"/>
      <c r="AG684" s="6"/>
      <c r="AH684" s="6"/>
    </row>
    <row r="685" spans="30:34">
      <c r="AD685" s="5"/>
      <c r="AE685" s="6"/>
      <c r="AF685" s="6"/>
      <c r="AG685" s="6"/>
      <c r="AH685" s="6"/>
    </row>
    <row r="686" spans="30:34">
      <c r="AD686" s="5"/>
      <c r="AE686" s="6"/>
      <c r="AF686" s="6"/>
      <c r="AG686" s="6"/>
      <c r="AH686" s="6"/>
    </row>
    <row r="687" spans="30:34">
      <c r="AD687" s="5"/>
      <c r="AE687" s="6"/>
      <c r="AF687" s="6"/>
      <c r="AG687" s="6"/>
      <c r="AH687" s="6"/>
    </row>
    <row r="688" spans="30:34">
      <c r="AD688" s="5"/>
      <c r="AE688" s="6"/>
      <c r="AF688" s="6"/>
      <c r="AG688" s="6"/>
      <c r="AH688" s="6"/>
    </row>
    <row r="689" spans="30:34">
      <c r="AD689" s="5"/>
      <c r="AE689" s="6"/>
      <c r="AF689" s="6"/>
      <c r="AG689" s="6"/>
      <c r="AH689" s="6"/>
    </row>
    <row r="690" spans="30:34">
      <c r="AD690" s="5"/>
      <c r="AE690" s="6"/>
      <c r="AF690" s="6"/>
      <c r="AG690" s="6"/>
      <c r="AH690" s="6"/>
    </row>
    <row r="691" spans="30:34">
      <c r="AD691" s="5"/>
      <c r="AE691" s="6"/>
      <c r="AF691" s="6"/>
      <c r="AG691" s="6"/>
      <c r="AH691" s="6"/>
    </row>
    <row r="692" spans="30:34">
      <c r="AD692" s="5"/>
      <c r="AE692" s="6"/>
      <c r="AF692" s="6"/>
      <c r="AG692" s="6"/>
      <c r="AH692" s="6"/>
    </row>
    <row r="693" spans="30:34">
      <c r="AD693" s="5"/>
      <c r="AE693" s="6"/>
      <c r="AF693" s="6"/>
      <c r="AG693" s="6"/>
      <c r="AH693" s="6"/>
    </row>
    <row r="694" spans="30:34">
      <c r="AD694" s="5"/>
      <c r="AE694" s="6"/>
      <c r="AF694" s="6"/>
      <c r="AG694" s="6"/>
      <c r="AH694" s="6"/>
    </row>
    <row r="695" spans="30:34">
      <c r="AD695" s="5"/>
      <c r="AE695" s="6"/>
      <c r="AF695" s="6"/>
      <c r="AG695" s="6"/>
      <c r="AH695" s="6"/>
    </row>
    <row r="696" spans="30:34">
      <c r="AD696" s="5"/>
      <c r="AE696" s="6"/>
      <c r="AF696" s="6"/>
      <c r="AG696" s="6"/>
      <c r="AH696" s="6"/>
    </row>
    <row r="697" spans="30:34">
      <c r="AD697" s="5"/>
      <c r="AE697" s="6"/>
      <c r="AF697" s="6"/>
      <c r="AG697" s="6"/>
      <c r="AH697" s="6"/>
    </row>
    <row r="698" spans="30:34">
      <c r="AD698" s="5"/>
      <c r="AE698" s="6"/>
      <c r="AF698" s="6"/>
      <c r="AG698" s="6"/>
      <c r="AH698" s="6"/>
    </row>
    <row r="699" spans="30:34">
      <c r="AD699" s="5"/>
      <c r="AE699" s="6"/>
      <c r="AF699" s="6"/>
      <c r="AG699" s="6"/>
      <c r="AH699" s="6"/>
    </row>
    <row r="700" spans="30:34">
      <c r="AD700" s="5"/>
      <c r="AE700" s="6"/>
      <c r="AF700" s="6"/>
      <c r="AG700" s="6"/>
      <c r="AH700" s="6"/>
    </row>
    <row r="701" spans="30:34">
      <c r="AD701" s="5"/>
      <c r="AE701" s="6"/>
      <c r="AF701" s="6"/>
      <c r="AG701" s="6"/>
      <c r="AH701" s="6"/>
    </row>
    <row r="702" spans="30:34">
      <c r="AD702" s="5"/>
      <c r="AE702" s="6"/>
      <c r="AF702" s="6"/>
      <c r="AG702" s="6"/>
      <c r="AH702" s="6"/>
    </row>
    <row r="703" spans="30:34">
      <c r="AD703" s="5"/>
      <c r="AE703" s="6"/>
      <c r="AF703" s="6"/>
      <c r="AG703" s="6"/>
      <c r="AH703" s="6"/>
    </row>
    <row r="704" spans="30:34">
      <c r="AD704" s="5"/>
      <c r="AE704" s="6"/>
      <c r="AF704" s="6"/>
      <c r="AG704" s="6"/>
      <c r="AH704" s="6"/>
    </row>
    <row r="705" spans="30:34">
      <c r="AD705" s="5"/>
      <c r="AE705" s="6"/>
      <c r="AF705" s="6"/>
      <c r="AG705" s="6"/>
      <c r="AH705" s="6"/>
    </row>
    <row r="706" spans="30:34">
      <c r="AD706" s="5"/>
      <c r="AE706" s="6"/>
      <c r="AF706" s="6"/>
      <c r="AG706" s="6"/>
      <c r="AH706" s="6"/>
    </row>
    <row r="707" spans="30:34">
      <c r="AD707" s="5"/>
      <c r="AE707" s="6"/>
      <c r="AF707" s="6"/>
      <c r="AG707" s="6"/>
      <c r="AH707" s="6"/>
    </row>
    <row r="708" spans="30:34">
      <c r="AD708" s="5"/>
      <c r="AE708" s="6"/>
      <c r="AF708" s="6"/>
      <c r="AG708" s="6"/>
      <c r="AH708" s="6"/>
    </row>
    <row r="709" spans="30:34">
      <c r="AD709" s="5"/>
      <c r="AE709" s="6"/>
      <c r="AF709" s="6"/>
      <c r="AG709" s="6"/>
      <c r="AH709" s="6"/>
    </row>
    <row r="710" spans="30:34">
      <c r="AD710" s="5"/>
      <c r="AE710" s="6"/>
      <c r="AF710" s="6"/>
      <c r="AG710" s="6"/>
      <c r="AH710" s="6"/>
    </row>
    <row r="711" spans="30:34">
      <c r="AD711" s="5"/>
      <c r="AE711" s="6"/>
      <c r="AF711" s="6"/>
      <c r="AG711" s="6"/>
      <c r="AH711" s="6"/>
    </row>
    <row r="712" spans="30:34">
      <c r="AD712" s="5"/>
      <c r="AE712" s="6"/>
      <c r="AF712" s="6"/>
      <c r="AG712" s="6"/>
      <c r="AH712" s="6"/>
    </row>
    <row r="713" spans="30:34">
      <c r="AD713" s="5"/>
      <c r="AE713" s="6"/>
      <c r="AF713" s="6"/>
      <c r="AG713" s="6"/>
      <c r="AH713" s="6"/>
    </row>
    <row r="714" spans="30:34">
      <c r="AD714" s="5"/>
      <c r="AE714" s="6"/>
      <c r="AF714" s="6"/>
      <c r="AG714" s="6"/>
      <c r="AH714" s="6"/>
    </row>
    <row r="715" spans="30:34">
      <c r="AD715" s="5"/>
      <c r="AE715" s="6"/>
      <c r="AF715" s="6"/>
      <c r="AG715" s="6"/>
      <c r="AH715" s="6"/>
    </row>
    <row r="716" spans="30:34">
      <c r="AD716" s="5"/>
      <c r="AE716" s="6"/>
      <c r="AF716" s="6"/>
      <c r="AG716" s="6"/>
      <c r="AH716" s="6"/>
    </row>
    <row r="717" spans="30:34">
      <c r="AD717" s="5"/>
      <c r="AE717" s="6"/>
      <c r="AF717" s="6"/>
      <c r="AG717" s="6"/>
      <c r="AH717" s="6"/>
    </row>
    <row r="718" spans="30:34">
      <c r="AD718" s="5"/>
      <c r="AE718" s="6"/>
      <c r="AF718" s="6"/>
      <c r="AG718" s="6"/>
      <c r="AH718" s="6"/>
    </row>
    <row r="719" spans="30:34">
      <c r="AD719" s="5"/>
      <c r="AE719" s="6"/>
      <c r="AF719" s="6"/>
      <c r="AG719" s="6"/>
      <c r="AH719" s="6"/>
    </row>
    <row r="720" spans="30:34">
      <c r="AD720" s="5"/>
      <c r="AE720" s="6"/>
      <c r="AF720" s="6"/>
      <c r="AG720" s="6"/>
      <c r="AH720" s="6"/>
    </row>
    <row r="721" spans="30:34">
      <c r="AD721" s="5"/>
      <c r="AE721" s="6"/>
      <c r="AF721" s="6"/>
      <c r="AG721" s="6"/>
      <c r="AH721" s="6"/>
    </row>
    <row r="722" spans="30:34">
      <c r="AD722" s="5"/>
      <c r="AE722" s="6"/>
      <c r="AF722" s="6"/>
      <c r="AG722" s="6"/>
      <c r="AH722" s="6"/>
    </row>
    <row r="723" spans="30:34">
      <c r="AD723" s="5"/>
      <c r="AE723" s="6"/>
      <c r="AF723" s="6"/>
      <c r="AG723" s="6"/>
      <c r="AH723" s="6"/>
    </row>
    <row r="724" spans="30:34">
      <c r="AD724" s="5"/>
      <c r="AE724" s="6"/>
      <c r="AF724" s="6"/>
      <c r="AG724" s="6"/>
      <c r="AH724" s="6"/>
    </row>
    <row r="725" spans="30:34">
      <c r="AD725" s="5"/>
      <c r="AE725" s="6"/>
      <c r="AF725" s="6"/>
      <c r="AG725" s="6"/>
      <c r="AH725" s="6"/>
    </row>
    <row r="726" spans="30:34">
      <c r="AD726" s="5"/>
      <c r="AE726" s="6"/>
      <c r="AF726" s="6"/>
      <c r="AG726" s="6"/>
      <c r="AH726" s="6"/>
    </row>
    <row r="727" spans="30:34">
      <c r="AD727" s="5"/>
      <c r="AE727" s="6"/>
      <c r="AF727" s="6"/>
      <c r="AG727" s="6"/>
      <c r="AH727" s="6"/>
    </row>
    <row r="728" spans="30:34">
      <c r="AD728" s="5"/>
      <c r="AE728" s="6"/>
      <c r="AF728" s="6"/>
      <c r="AG728" s="6"/>
      <c r="AH728" s="6"/>
    </row>
    <row r="729" spans="30:34">
      <c r="AD729" s="5"/>
      <c r="AE729" s="6"/>
      <c r="AF729" s="6"/>
      <c r="AG729" s="6"/>
      <c r="AH729" s="6"/>
    </row>
    <row r="730" spans="30:34">
      <c r="AD730" s="5"/>
      <c r="AE730" s="6"/>
      <c r="AF730" s="6"/>
      <c r="AG730" s="6"/>
      <c r="AH730" s="6"/>
    </row>
    <row r="731" spans="30:34">
      <c r="AD731" s="5"/>
      <c r="AE731" s="6"/>
      <c r="AF731" s="6"/>
      <c r="AG731" s="6"/>
      <c r="AH731" s="6"/>
    </row>
    <row r="732" spans="30:34">
      <c r="AD732" s="5"/>
      <c r="AE732" s="6"/>
      <c r="AF732" s="6"/>
      <c r="AG732" s="6"/>
      <c r="AH732" s="6"/>
    </row>
    <row r="733" spans="30:34">
      <c r="AD733" s="5"/>
      <c r="AE733" s="6"/>
      <c r="AF733" s="6"/>
      <c r="AG733" s="6"/>
      <c r="AH733" s="6"/>
    </row>
    <row r="734" spans="30:34">
      <c r="AD734" s="5"/>
      <c r="AE734" s="6"/>
      <c r="AF734" s="6"/>
      <c r="AG734" s="6"/>
      <c r="AH734" s="6"/>
    </row>
    <row r="735" spans="30:34">
      <c r="AD735" s="5"/>
      <c r="AE735" s="6"/>
      <c r="AF735" s="6"/>
      <c r="AG735" s="6"/>
      <c r="AH735" s="6"/>
    </row>
    <row r="736" spans="30:34">
      <c r="AD736" s="5"/>
      <c r="AE736" s="6"/>
      <c r="AF736" s="6"/>
      <c r="AG736" s="6"/>
      <c r="AH736" s="6"/>
    </row>
    <row r="737" spans="30:34">
      <c r="AD737" s="5"/>
      <c r="AE737" s="6"/>
      <c r="AF737" s="6"/>
      <c r="AG737" s="6"/>
      <c r="AH737" s="6"/>
    </row>
    <row r="738" spans="30:34">
      <c r="AD738" s="5"/>
      <c r="AE738" s="6"/>
      <c r="AF738" s="6"/>
      <c r="AG738" s="6"/>
      <c r="AH738" s="6"/>
    </row>
    <row r="739" spans="30:34">
      <c r="AD739" s="5"/>
      <c r="AE739" s="6"/>
      <c r="AF739" s="6"/>
      <c r="AG739" s="6"/>
      <c r="AH739" s="6"/>
    </row>
    <row r="740" spans="30:34">
      <c r="AD740" s="5"/>
      <c r="AE740" s="6"/>
      <c r="AF740" s="6"/>
      <c r="AG740" s="6"/>
      <c r="AH740" s="6"/>
    </row>
    <row r="741" spans="30:34">
      <c r="AD741" s="5"/>
      <c r="AE741" s="6"/>
      <c r="AF741" s="6"/>
      <c r="AG741" s="6"/>
      <c r="AH741" s="6"/>
    </row>
    <row r="742" spans="30:34">
      <c r="AD742" s="5"/>
      <c r="AE742" s="6"/>
      <c r="AF742" s="6"/>
      <c r="AG742" s="6"/>
      <c r="AH742" s="6"/>
    </row>
    <row r="743" spans="30:34">
      <c r="AD743" s="5"/>
      <c r="AE743" s="6"/>
      <c r="AF743" s="6"/>
      <c r="AG743" s="6"/>
      <c r="AH743" s="6"/>
    </row>
    <row r="744" spans="30:34">
      <c r="AD744" s="5"/>
      <c r="AE744" s="6"/>
      <c r="AF744" s="6"/>
      <c r="AG744" s="6"/>
      <c r="AH744" s="6"/>
    </row>
    <row r="745" spans="30:34">
      <c r="AD745" s="5"/>
      <c r="AE745" s="6"/>
      <c r="AF745" s="6"/>
      <c r="AG745" s="6"/>
      <c r="AH745" s="6"/>
    </row>
    <row r="746" spans="30:34">
      <c r="AD746" s="5"/>
      <c r="AE746" s="6"/>
      <c r="AF746" s="6"/>
      <c r="AG746" s="6"/>
      <c r="AH746" s="6"/>
    </row>
    <row r="747" spans="30:34">
      <c r="AD747" s="5"/>
      <c r="AE747" s="6"/>
      <c r="AF747" s="6"/>
      <c r="AG747" s="6"/>
      <c r="AH747" s="6"/>
    </row>
    <row r="748" spans="30:34">
      <c r="AD748" s="5"/>
      <c r="AE748" s="6"/>
      <c r="AF748" s="6"/>
      <c r="AG748" s="6"/>
      <c r="AH748" s="6"/>
    </row>
    <row r="749" spans="30:34">
      <c r="AD749" s="5"/>
      <c r="AE749" s="6"/>
      <c r="AF749" s="6"/>
      <c r="AG749" s="6"/>
      <c r="AH749" s="6"/>
    </row>
    <row r="750" spans="30:34">
      <c r="AD750" s="5"/>
      <c r="AE750" s="6"/>
      <c r="AF750" s="6"/>
      <c r="AG750" s="6"/>
      <c r="AH750" s="6"/>
    </row>
    <row r="751" spans="30:34">
      <c r="AD751" s="5"/>
      <c r="AE751" s="6"/>
      <c r="AF751" s="6"/>
      <c r="AG751" s="6"/>
      <c r="AH751" s="6"/>
    </row>
    <row r="752" spans="30:34">
      <c r="AD752" s="5"/>
      <c r="AE752" s="6"/>
      <c r="AF752" s="6"/>
      <c r="AG752" s="6"/>
      <c r="AH752" s="6"/>
    </row>
    <row r="753" spans="30:34">
      <c r="AD753" s="5"/>
      <c r="AE753" s="6"/>
      <c r="AF753" s="6"/>
      <c r="AG753" s="6"/>
      <c r="AH753" s="6"/>
    </row>
    <row r="754" spans="30:34">
      <c r="AD754" s="5"/>
      <c r="AE754" s="6"/>
      <c r="AF754" s="6"/>
      <c r="AG754" s="6"/>
      <c r="AH754" s="6"/>
    </row>
    <row r="755" spans="30:34">
      <c r="AD755" s="5"/>
      <c r="AE755" s="6"/>
      <c r="AF755" s="6"/>
      <c r="AG755" s="6"/>
      <c r="AH755" s="6"/>
    </row>
    <row r="756" spans="30:34">
      <c r="AD756" s="5"/>
      <c r="AE756" s="6"/>
      <c r="AF756" s="6"/>
      <c r="AG756" s="6"/>
      <c r="AH756" s="6"/>
    </row>
    <row r="757" spans="30:34">
      <c r="AD757" s="5"/>
      <c r="AE757" s="6"/>
      <c r="AF757" s="6"/>
      <c r="AG757" s="6"/>
      <c r="AH757" s="6"/>
    </row>
    <row r="758" spans="30:34">
      <c r="AD758" s="5"/>
      <c r="AE758" s="6"/>
      <c r="AF758" s="6"/>
      <c r="AG758" s="6"/>
      <c r="AH758" s="6"/>
    </row>
    <row r="759" spans="30:34">
      <c r="AD759" s="5"/>
      <c r="AE759" s="6"/>
      <c r="AF759" s="6"/>
      <c r="AG759" s="6"/>
      <c r="AH759" s="6"/>
    </row>
    <row r="760" spans="30:34">
      <c r="AD760" s="5"/>
      <c r="AE760" s="6"/>
      <c r="AF760" s="6"/>
      <c r="AG760" s="6"/>
      <c r="AH760" s="6"/>
    </row>
    <row r="761" spans="30:34">
      <c r="AD761" s="5"/>
      <c r="AE761" s="6"/>
      <c r="AF761" s="6"/>
      <c r="AG761" s="6"/>
      <c r="AH761" s="6"/>
    </row>
    <row r="762" spans="30:34">
      <c r="AD762" s="5"/>
      <c r="AE762" s="6"/>
      <c r="AF762" s="6"/>
      <c r="AG762" s="6"/>
      <c r="AH762" s="6"/>
    </row>
    <row r="763" spans="30:34">
      <c r="AD763" s="5"/>
      <c r="AE763" s="6"/>
      <c r="AF763" s="6"/>
      <c r="AG763" s="6"/>
      <c r="AH763" s="6"/>
    </row>
    <row r="764" spans="30:34">
      <c r="AD764" s="5"/>
      <c r="AE764" s="6"/>
      <c r="AF764" s="6"/>
      <c r="AG764" s="6"/>
      <c r="AH764" s="6"/>
    </row>
    <row r="765" spans="30:34">
      <c r="AD765" s="5"/>
      <c r="AE765" s="6"/>
      <c r="AF765" s="6"/>
      <c r="AG765" s="6"/>
      <c r="AH765" s="6"/>
    </row>
    <row r="766" spans="30:34">
      <c r="AD766" s="5"/>
      <c r="AE766" s="6"/>
      <c r="AF766" s="6"/>
      <c r="AG766" s="6"/>
      <c r="AH766" s="6"/>
    </row>
    <row r="767" spans="30:34">
      <c r="AD767" s="5"/>
      <c r="AE767" s="6"/>
      <c r="AF767" s="6"/>
      <c r="AG767" s="6"/>
      <c r="AH767" s="6"/>
    </row>
    <row r="768" spans="30:34">
      <c r="AD768" s="5"/>
      <c r="AE768" s="6"/>
      <c r="AF768" s="6"/>
      <c r="AG768" s="6"/>
      <c r="AH768" s="6"/>
    </row>
    <row r="769" spans="30:34">
      <c r="AD769" s="5"/>
      <c r="AE769" s="6"/>
      <c r="AF769" s="6"/>
      <c r="AG769" s="6"/>
      <c r="AH769" s="6"/>
    </row>
    <row r="770" spans="30:34">
      <c r="AD770" s="5"/>
      <c r="AE770" s="6"/>
      <c r="AF770" s="6"/>
      <c r="AG770" s="6"/>
      <c r="AH770" s="6"/>
    </row>
    <row r="771" spans="30:34">
      <c r="AD771" s="5"/>
      <c r="AE771" s="6"/>
      <c r="AF771" s="6"/>
      <c r="AG771" s="6"/>
      <c r="AH771" s="6"/>
    </row>
    <row r="772" spans="30:34">
      <c r="AD772" s="5"/>
      <c r="AE772" s="6"/>
      <c r="AF772" s="6"/>
      <c r="AG772" s="6"/>
      <c r="AH772" s="6"/>
    </row>
    <row r="773" spans="30:34">
      <c r="AD773" s="5"/>
      <c r="AE773" s="6"/>
      <c r="AF773" s="6"/>
      <c r="AG773" s="6"/>
      <c r="AH773" s="6"/>
    </row>
    <row r="774" spans="30:34">
      <c r="AD774" s="5"/>
      <c r="AE774" s="6"/>
      <c r="AF774" s="6"/>
      <c r="AG774" s="6"/>
      <c r="AH774" s="6"/>
    </row>
    <row r="775" spans="30:34">
      <c r="AD775" s="5"/>
      <c r="AE775" s="6"/>
      <c r="AF775" s="6"/>
      <c r="AG775" s="6"/>
      <c r="AH775" s="6"/>
    </row>
    <row r="776" spans="30:34">
      <c r="AD776" s="5"/>
      <c r="AE776" s="6"/>
      <c r="AF776" s="6"/>
      <c r="AG776" s="6"/>
      <c r="AH776" s="6"/>
    </row>
    <row r="777" spans="30:34">
      <c r="AD777" s="5"/>
      <c r="AE777" s="6"/>
      <c r="AF777" s="6"/>
      <c r="AG777" s="6"/>
      <c r="AH777" s="6"/>
    </row>
    <row r="778" spans="30:34">
      <c r="AD778" s="5"/>
      <c r="AE778" s="6"/>
      <c r="AF778" s="6"/>
      <c r="AG778" s="6"/>
      <c r="AH778" s="6"/>
    </row>
    <row r="779" spans="30:34">
      <c r="AD779" s="5"/>
      <c r="AE779" s="6"/>
      <c r="AF779" s="6"/>
      <c r="AG779" s="6"/>
      <c r="AH779" s="6"/>
    </row>
    <row r="780" spans="30:34">
      <c r="AD780" s="5"/>
      <c r="AE780" s="6"/>
      <c r="AF780" s="6"/>
      <c r="AG780" s="6"/>
      <c r="AH780" s="6"/>
    </row>
    <row r="781" spans="30:34">
      <c r="AD781" s="5"/>
      <c r="AE781" s="6"/>
      <c r="AF781" s="6"/>
      <c r="AG781" s="6"/>
      <c r="AH781" s="6"/>
    </row>
    <row r="782" spans="30:34">
      <c r="AD782" s="5"/>
      <c r="AE782" s="6"/>
      <c r="AF782" s="6"/>
      <c r="AG782" s="6"/>
      <c r="AH782" s="6"/>
    </row>
    <row r="783" spans="30:34">
      <c r="AD783" s="5"/>
      <c r="AE783" s="6"/>
      <c r="AF783" s="6"/>
      <c r="AG783" s="6"/>
      <c r="AH783" s="6"/>
    </row>
    <row r="784" spans="30:34">
      <c r="AD784" s="5"/>
      <c r="AE784" s="6"/>
      <c r="AF784" s="6"/>
      <c r="AG784" s="6"/>
      <c r="AH784" s="6"/>
    </row>
    <row r="785" spans="30:34">
      <c r="AD785" s="5"/>
      <c r="AE785" s="6"/>
      <c r="AF785" s="6"/>
      <c r="AG785" s="6"/>
      <c r="AH785" s="6"/>
    </row>
    <row r="786" spans="30:34">
      <c r="AD786" s="5"/>
      <c r="AE786" s="6"/>
      <c r="AF786" s="6"/>
      <c r="AG786" s="6"/>
      <c r="AH786" s="6"/>
    </row>
    <row r="787" spans="30:34">
      <c r="AD787" s="5"/>
      <c r="AE787" s="6"/>
      <c r="AF787" s="6"/>
      <c r="AG787" s="6"/>
      <c r="AH787" s="6"/>
    </row>
    <row r="788" spans="30:34">
      <c r="AD788" s="5"/>
      <c r="AE788" s="6"/>
      <c r="AF788" s="6"/>
      <c r="AG788" s="6"/>
      <c r="AH788" s="6"/>
    </row>
    <row r="789" spans="30:34">
      <c r="AD789" s="5"/>
      <c r="AE789" s="6"/>
      <c r="AF789" s="6"/>
      <c r="AG789" s="6"/>
      <c r="AH789" s="6"/>
    </row>
    <row r="790" spans="30:34">
      <c r="AD790" s="5"/>
      <c r="AE790" s="6"/>
      <c r="AF790" s="6"/>
      <c r="AG790" s="6"/>
      <c r="AH790" s="6"/>
    </row>
    <row r="791" spans="30:34">
      <c r="AD791" s="5"/>
      <c r="AE791" s="6"/>
      <c r="AF791" s="6"/>
      <c r="AG791" s="6"/>
      <c r="AH791" s="6"/>
    </row>
    <row r="792" spans="30:34">
      <c r="AD792" s="5"/>
      <c r="AE792" s="6"/>
      <c r="AF792" s="6"/>
      <c r="AG792" s="6"/>
      <c r="AH792" s="6"/>
    </row>
    <row r="793" spans="30:34">
      <c r="AD793" s="5"/>
      <c r="AE793" s="6"/>
      <c r="AF793" s="6"/>
      <c r="AG793" s="6"/>
      <c r="AH793" s="6"/>
    </row>
    <row r="794" spans="30:34">
      <c r="AD794" s="5"/>
      <c r="AE794" s="6"/>
      <c r="AF794" s="6"/>
      <c r="AG794" s="6"/>
      <c r="AH794" s="6"/>
    </row>
    <row r="795" spans="30:34">
      <c r="AD795" s="5"/>
      <c r="AE795" s="6"/>
      <c r="AF795" s="6"/>
      <c r="AG795" s="6"/>
      <c r="AH795" s="6"/>
    </row>
    <row r="796" spans="30:34">
      <c r="AD796" s="5"/>
      <c r="AE796" s="6"/>
      <c r="AF796" s="6"/>
      <c r="AG796" s="6"/>
      <c r="AH796" s="6"/>
    </row>
    <row r="797" spans="30:34">
      <c r="AD797" s="5"/>
      <c r="AE797" s="6"/>
      <c r="AF797" s="6"/>
      <c r="AG797" s="6"/>
      <c r="AH797" s="6"/>
    </row>
    <row r="798" spans="30:34">
      <c r="AD798" s="5"/>
      <c r="AE798" s="6"/>
      <c r="AF798" s="6"/>
      <c r="AG798" s="6"/>
      <c r="AH798" s="6"/>
    </row>
    <row r="799" spans="30:34">
      <c r="AD799" s="5"/>
      <c r="AE799" s="6"/>
      <c r="AF799" s="6"/>
      <c r="AG799" s="6"/>
      <c r="AH799" s="6"/>
    </row>
    <row r="800" spans="30:34">
      <c r="AD800" s="5"/>
      <c r="AE800" s="6"/>
      <c r="AF800" s="6"/>
      <c r="AG800" s="6"/>
      <c r="AH800" s="6"/>
    </row>
    <row r="801" spans="30:34">
      <c r="AD801" s="5"/>
      <c r="AE801" s="6"/>
      <c r="AF801" s="6"/>
      <c r="AG801" s="6"/>
      <c r="AH801" s="6"/>
    </row>
    <row r="802" spans="30:34">
      <c r="AD802" s="5"/>
      <c r="AE802" s="6"/>
      <c r="AF802" s="6"/>
      <c r="AG802" s="6"/>
      <c r="AH802" s="6"/>
    </row>
    <row r="803" spans="30:34">
      <c r="AD803" s="5"/>
      <c r="AE803" s="6"/>
      <c r="AF803" s="6"/>
      <c r="AG803" s="6"/>
      <c r="AH803" s="6"/>
    </row>
    <row r="804" spans="30:34">
      <c r="AD804" s="5"/>
      <c r="AE804" s="6"/>
      <c r="AF804" s="6"/>
      <c r="AG804" s="6"/>
      <c r="AH804" s="6"/>
    </row>
    <row r="805" spans="30:34">
      <c r="AD805" s="5"/>
      <c r="AE805" s="6"/>
      <c r="AF805" s="6"/>
      <c r="AG805" s="6"/>
      <c r="AH805" s="6"/>
    </row>
    <row r="806" spans="30:34">
      <c r="AD806" s="5"/>
      <c r="AE806" s="6"/>
      <c r="AF806" s="6"/>
      <c r="AG806" s="6"/>
      <c r="AH806" s="6"/>
    </row>
    <row r="807" spans="30:34">
      <c r="AD807" s="5"/>
      <c r="AE807" s="6"/>
      <c r="AF807" s="6"/>
      <c r="AG807" s="6"/>
      <c r="AH807" s="6"/>
    </row>
    <row r="808" spans="30:34">
      <c r="AD808" s="5"/>
      <c r="AE808" s="6"/>
      <c r="AF808" s="6"/>
      <c r="AG808" s="6"/>
      <c r="AH808" s="6"/>
    </row>
    <row r="809" spans="30:34">
      <c r="AD809" s="5"/>
      <c r="AE809" s="6"/>
      <c r="AF809" s="6"/>
      <c r="AG809" s="6"/>
      <c r="AH809" s="6"/>
    </row>
    <row r="810" spans="30:34">
      <c r="AD810" s="5"/>
      <c r="AE810" s="6"/>
      <c r="AF810" s="6"/>
      <c r="AG810" s="6"/>
      <c r="AH810" s="6"/>
    </row>
    <row r="811" spans="30:34">
      <c r="AD811" s="5"/>
      <c r="AE811" s="6"/>
      <c r="AF811" s="6"/>
      <c r="AG811" s="6"/>
      <c r="AH811" s="6"/>
    </row>
    <row r="812" spans="30:34">
      <c r="AD812" s="5"/>
      <c r="AE812" s="6"/>
      <c r="AF812" s="6"/>
      <c r="AG812" s="6"/>
      <c r="AH812" s="6"/>
    </row>
    <row r="813" spans="30:34">
      <c r="AD813" s="5"/>
      <c r="AE813" s="6"/>
      <c r="AF813" s="6"/>
      <c r="AG813" s="6"/>
      <c r="AH813" s="6"/>
    </row>
    <row r="814" spans="30:34">
      <c r="AD814" s="5"/>
      <c r="AE814" s="6"/>
      <c r="AF814" s="6"/>
      <c r="AG814" s="6"/>
      <c r="AH814" s="6"/>
    </row>
    <row r="815" spans="30:34">
      <c r="AD815" s="5"/>
      <c r="AE815" s="6"/>
      <c r="AF815" s="6"/>
      <c r="AG815" s="6"/>
      <c r="AH815" s="6"/>
    </row>
    <row r="816" spans="30:34">
      <c r="AD816" s="5"/>
      <c r="AE816" s="6"/>
      <c r="AF816" s="6"/>
      <c r="AG816" s="6"/>
      <c r="AH816" s="6"/>
    </row>
    <row r="817" spans="30:34">
      <c r="AD817" s="5"/>
      <c r="AE817" s="6"/>
      <c r="AF817" s="6"/>
      <c r="AG817" s="6"/>
      <c r="AH817" s="6"/>
    </row>
    <row r="818" spans="30:34">
      <c r="AD818" s="5"/>
      <c r="AE818" s="6"/>
      <c r="AF818" s="6"/>
      <c r="AG818" s="6"/>
      <c r="AH818" s="6"/>
    </row>
    <row r="819" spans="30:34">
      <c r="AD819" s="5"/>
      <c r="AE819" s="6"/>
      <c r="AF819" s="6"/>
      <c r="AG819" s="6"/>
      <c r="AH819" s="6"/>
    </row>
    <row r="820" spans="30:34">
      <c r="AD820" s="5"/>
      <c r="AE820" s="6"/>
      <c r="AF820" s="6"/>
      <c r="AG820" s="6"/>
      <c r="AH820" s="6"/>
    </row>
    <row r="821" spans="30:34">
      <c r="AD821" s="5"/>
      <c r="AE821" s="6"/>
      <c r="AF821" s="6"/>
      <c r="AG821" s="6"/>
      <c r="AH821" s="6"/>
    </row>
    <row r="822" spans="30:34">
      <c r="AD822" s="5"/>
      <c r="AE822" s="6"/>
      <c r="AF822" s="6"/>
      <c r="AG822" s="6"/>
      <c r="AH822" s="6"/>
    </row>
    <row r="823" spans="30:34">
      <c r="AD823" s="5"/>
      <c r="AE823" s="6"/>
      <c r="AF823" s="6"/>
      <c r="AG823" s="6"/>
      <c r="AH823" s="6"/>
    </row>
    <row r="824" spans="30:34">
      <c r="AD824" s="5"/>
      <c r="AE824" s="6"/>
      <c r="AF824" s="6"/>
      <c r="AG824" s="6"/>
      <c r="AH824" s="6"/>
    </row>
    <row r="825" spans="30:34">
      <c r="AD825" s="5"/>
      <c r="AE825" s="6"/>
      <c r="AF825" s="6"/>
      <c r="AG825" s="6"/>
      <c r="AH825" s="6"/>
    </row>
    <row r="826" spans="30:34">
      <c r="AD826" s="5"/>
      <c r="AE826" s="6"/>
      <c r="AF826" s="6"/>
      <c r="AG826" s="6"/>
      <c r="AH826" s="6"/>
    </row>
    <row r="827" spans="30:34">
      <c r="AD827" s="5"/>
      <c r="AE827" s="6"/>
      <c r="AF827" s="6"/>
      <c r="AG827" s="6"/>
      <c r="AH827" s="6"/>
    </row>
    <row r="828" spans="30:34">
      <c r="AD828" s="5"/>
      <c r="AE828" s="6"/>
      <c r="AF828" s="6"/>
      <c r="AG828" s="6"/>
      <c r="AH828" s="6"/>
    </row>
    <row r="829" spans="30:34">
      <c r="AD829" s="5"/>
      <c r="AE829" s="6"/>
      <c r="AF829" s="6"/>
      <c r="AG829" s="6"/>
      <c r="AH829" s="6"/>
    </row>
    <row r="830" spans="30:34">
      <c r="AD830" s="5"/>
      <c r="AE830" s="6"/>
      <c r="AF830" s="6"/>
      <c r="AG830" s="6"/>
      <c r="AH830" s="6"/>
    </row>
    <row r="831" spans="30:34">
      <c r="AD831" s="5"/>
      <c r="AE831" s="6"/>
      <c r="AF831" s="6"/>
      <c r="AG831" s="6"/>
      <c r="AH831" s="6"/>
    </row>
    <row r="832" spans="30:34">
      <c r="AD832" s="5"/>
      <c r="AE832" s="4"/>
      <c r="AF832" s="4"/>
      <c r="AG832" s="4"/>
      <c r="AH832" s="4"/>
    </row>
    <row r="833" spans="30:34">
      <c r="AD833" s="5"/>
      <c r="AE833" s="4"/>
      <c r="AF833" s="4"/>
      <c r="AG833" s="4"/>
      <c r="AH833" s="4"/>
    </row>
    <row r="834" spans="30:34">
      <c r="AD834" s="5"/>
      <c r="AE834" s="4"/>
      <c r="AF834" s="4"/>
      <c r="AG834" s="4"/>
      <c r="AH834" s="4"/>
    </row>
    <row r="835" spans="30:34">
      <c r="AD835" s="5"/>
      <c r="AE835" s="4"/>
      <c r="AF835" s="4"/>
      <c r="AG835" s="4"/>
      <c r="AH835" s="4"/>
    </row>
    <row r="836" spans="30:34">
      <c r="AD836" s="5"/>
      <c r="AE836" s="4"/>
      <c r="AF836" s="4"/>
      <c r="AG836" s="4"/>
      <c r="AH836" s="4"/>
    </row>
    <row r="837" spans="30:34">
      <c r="AD837" s="5"/>
      <c r="AE837" s="4"/>
      <c r="AF837" s="4"/>
      <c r="AG837" s="4"/>
      <c r="AH837" s="4"/>
    </row>
    <row r="838" spans="30:34">
      <c r="AD838" s="5"/>
      <c r="AE838" s="4"/>
      <c r="AF838" s="4"/>
      <c r="AG838" s="4"/>
      <c r="AH838" s="4"/>
    </row>
    <row r="839" spans="30:34">
      <c r="AD839" s="5"/>
      <c r="AE839" s="4"/>
      <c r="AF839" s="4"/>
      <c r="AG839" s="4"/>
      <c r="AH839" s="4"/>
    </row>
    <row r="840" spans="30:34">
      <c r="AD840" s="5"/>
      <c r="AE840" s="4"/>
      <c r="AF840" s="4"/>
      <c r="AG840" s="4"/>
      <c r="AH840" s="4"/>
    </row>
    <row r="841" spans="30:34">
      <c r="AD841" s="5"/>
      <c r="AE841" s="4"/>
      <c r="AF841" s="4"/>
      <c r="AG841" s="4"/>
      <c r="AH841" s="4"/>
    </row>
    <row r="842" spans="30:34">
      <c r="AD842" s="5"/>
      <c r="AE842" s="4"/>
      <c r="AF842" s="4"/>
      <c r="AG842" s="4"/>
      <c r="AH842" s="4"/>
    </row>
    <row r="843" spans="30:34">
      <c r="AD843" s="5"/>
      <c r="AE843" s="4"/>
      <c r="AF843" s="4"/>
      <c r="AG843" s="4"/>
      <c r="AH843" s="4"/>
    </row>
    <row r="844" spans="30:34">
      <c r="AD844" s="5"/>
      <c r="AE844" s="4"/>
      <c r="AF844" s="4"/>
      <c r="AG844" s="4"/>
      <c r="AH844" s="4"/>
    </row>
    <row r="845" spans="30:34">
      <c r="AD845" s="5"/>
      <c r="AE845" s="4"/>
      <c r="AF845" s="4"/>
      <c r="AG845" s="4"/>
      <c r="AH845" s="4"/>
    </row>
    <row r="846" spans="30:34">
      <c r="AD846" s="5"/>
      <c r="AE846" s="4"/>
      <c r="AF846" s="4"/>
      <c r="AG846" s="4"/>
      <c r="AH846" s="4"/>
    </row>
    <row r="847" spans="30:34">
      <c r="AD847" s="5"/>
      <c r="AE847" s="4"/>
      <c r="AF847" s="4"/>
      <c r="AG847" s="4"/>
      <c r="AH847" s="4"/>
    </row>
    <row r="848" spans="30:34">
      <c r="AD848" s="5"/>
      <c r="AE848" s="4"/>
      <c r="AF848" s="4"/>
      <c r="AG848" s="4"/>
      <c r="AH848" s="4"/>
    </row>
    <row r="849" spans="30:34">
      <c r="AD849" s="5"/>
      <c r="AE849" s="4"/>
      <c r="AF849" s="4"/>
      <c r="AG849" s="4"/>
      <c r="AH849" s="4"/>
    </row>
    <row r="850" spans="30:34">
      <c r="AD850" s="5"/>
      <c r="AE850" s="4"/>
      <c r="AF850" s="4"/>
      <c r="AG850" s="4"/>
      <c r="AH850" s="4"/>
    </row>
    <row r="851" spans="30:34">
      <c r="AD851" s="5"/>
      <c r="AE851" s="4"/>
      <c r="AF851" s="4"/>
      <c r="AG851" s="4"/>
      <c r="AH851" s="4"/>
    </row>
    <row r="852" spans="30:34">
      <c r="AD852" s="5"/>
      <c r="AE852" s="4"/>
      <c r="AF852" s="4"/>
      <c r="AG852" s="4"/>
      <c r="AH852" s="4"/>
    </row>
    <row r="853" spans="30:34">
      <c r="AD853" s="5"/>
      <c r="AE853" s="4"/>
      <c r="AF853" s="4"/>
      <c r="AG853" s="4"/>
      <c r="AH853" s="4"/>
    </row>
    <row r="854" spans="30:34">
      <c r="AD854" s="5"/>
      <c r="AE854" s="4"/>
      <c r="AF854" s="4"/>
      <c r="AG854" s="4"/>
      <c r="AH854" s="4"/>
    </row>
    <row r="855" spans="30:34">
      <c r="AD855" s="5"/>
      <c r="AE855" s="4"/>
      <c r="AF855" s="4"/>
      <c r="AG855" s="4"/>
      <c r="AH855" s="4"/>
    </row>
    <row r="856" spans="30:34">
      <c r="AD856" s="5"/>
      <c r="AE856" s="4"/>
      <c r="AF856" s="4"/>
      <c r="AG856" s="4"/>
      <c r="AH856" s="4"/>
    </row>
    <row r="857" spans="30:34">
      <c r="AD857" s="5"/>
      <c r="AE857" s="4"/>
      <c r="AF857" s="4"/>
      <c r="AG857" s="4"/>
      <c r="AH857" s="4"/>
    </row>
    <row r="858" spans="30:34">
      <c r="AD858" s="5"/>
      <c r="AE858" s="4"/>
      <c r="AF858" s="4"/>
      <c r="AG858" s="4"/>
      <c r="AH858" s="4"/>
    </row>
    <row r="859" spans="30:34">
      <c r="AD859" s="5"/>
      <c r="AE859" s="4"/>
      <c r="AF859" s="4"/>
      <c r="AG859" s="4"/>
      <c r="AH859" s="4"/>
    </row>
    <row r="860" spans="30:34">
      <c r="AD860" s="5"/>
      <c r="AE860" s="4"/>
      <c r="AF860" s="4"/>
      <c r="AG860" s="4"/>
      <c r="AH860" s="4"/>
    </row>
    <row r="861" spans="30:34">
      <c r="AD861" s="5"/>
      <c r="AE861" s="4"/>
      <c r="AF861" s="4"/>
      <c r="AG861" s="4"/>
      <c r="AH861" s="4"/>
    </row>
    <row r="862" spans="30:34">
      <c r="AD862" s="5"/>
      <c r="AE862" s="4"/>
      <c r="AF862" s="4"/>
      <c r="AG862" s="4"/>
      <c r="AH862" s="4"/>
    </row>
    <row r="863" spans="30:34">
      <c r="AD863" s="5"/>
      <c r="AE863" s="4"/>
      <c r="AF863" s="4"/>
      <c r="AG863" s="4"/>
      <c r="AH863" s="4"/>
    </row>
    <row r="864" spans="30:34">
      <c r="AD864" s="5"/>
      <c r="AE864" s="4"/>
      <c r="AF864" s="4"/>
      <c r="AG864" s="4"/>
      <c r="AH864" s="4"/>
    </row>
    <row r="865" spans="30:34">
      <c r="AD865" s="5"/>
      <c r="AE865" s="4"/>
      <c r="AF865" s="4"/>
      <c r="AG865" s="4"/>
      <c r="AH865" s="4"/>
    </row>
    <row r="866" spans="30:34">
      <c r="AD866" s="5"/>
      <c r="AE866" s="4"/>
      <c r="AF866" s="4"/>
      <c r="AG866" s="4"/>
      <c r="AH866" s="4"/>
    </row>
    <row r="867" spans="30:34">
      <c r="AD867" s="5"/>
      <c r="AE867" s="4"/>
      <c r="AF867" s="4"/>
      <c r="AG867" s="4"/>
      <c r="AH867" s="4"/>
    </row>
    <row r="868" spans="30:34">
      <c r="AD868" s="5"/>
      <c r="AE868" s="4"/>
      <c r="AF868" s="4"/>
      <c r="AG868" s="4"/>
      <c r="AH868" s="4"/>
    </row>
    <row r="869" spans="30:34">
      <c r="AD869" s="5"/>
      <c r="AE869" s="4"/>
      <c r="AF869" s="4"/>
      <c r="AG869" s="4"/>
      <c r="AH869" s="4"/>
    </row>
    <row r="870" spans="30:34">
      <c r="AD870" s="5"/>
      <c r="AE870" s="4"/>
      <c r="AF870" s="4"/>
      <c r="AG870" s="4"/>
      <c r="AH870" s="4"/>
    </row>
    <row r="871" spans="30:34">
      <c r="AD871" s="5"/>
      <c r="AE871" s="4"/>
      <c r="AF871" s="4"/>
      <c r="AG871" s="4"/>
      <c r="AH871" s="4"/>
    </row>
    <row r="872" spans="30:34">
      <c r="AD872" s="5"/>
      <c r="AE872" s="4"/>
      <c r="AF872" s="4"/>
      <c r="AG872" s="4"/>
      <c r="AH872" s="4"/>
    </row>
    <row r="873" spans="30:34">
      <c r="AD873" s="5"/>
      <c r="AE873" s="4"/>
      <c r="AF873" s="4"/>
      <c r="AG873" s="4"/>
      <c r="AH873" s="4"/>
    </row>
    <row r="874" spans="30:34">
      <c r="AD874" s="5"/>
      <c r="AE874" s="4"/>
      <c r="AF874" s="4"/>
      <c r="AG874" s="4"/>
      <c r="AH874" s="4"/>
    </row>
    <row r="875" spans="30:34">
      <c r="AD875" s="5"/>
      <c r="AE875" s="4"/>
      <c r="AF875" s="4"/>
      <c r="AG875" s="4"/>
      <c r="AH875" s="4"/>
    </row>
    <row r="876" spans="30:34">
      <c r="AD876" s="5"/>
      <c r="AE876" s="4"/>
      <c r="AF876" s="4"/>
      <c r="AG876" s="4"/>
      <c r="AH876" s="4"/>
    </row>
    <row r="877" spans="30:34">
      <c r="AE877" s="3"/>
      <c r="AF877" s="3"/>
      <c r="AG877" s="3"/>
      <c r="AH877" s="3"/>
    </row>
    <row r="878" spans="30:34">
      <c r="AE878" s="3"/>
      <c r="AF878" s="3"/>
      <c r="AG878" s="3"/>
      <c r="AH878" s="3"/>
    </row>
    <row r="879" spans="30:34">
      <c r="AE879" s="3"/>
      <c r="AF879" s="3"/>
      <c r="AG879" s="3"/>
      <c r="AH879" s="3"/>
    </row>
    <row r="880" spans="30:34">
      <c r="AE880" s="3"/>
      <c r="AF880" s="3"/>
      <c r="AG880" s="3"/>
      <c r="AH880" s="3"/>
    </row>
    <row r="881" spans="31:34">
      <c r="AE881" s="3"/>
      <c r="AF881" s="3"/>
      <c r="AG881" s="3"/>
      <c r="AH881" s="3"/>
    </row>
    <row r="882" spans="31:34">
      <c r="AE882" s="3"/>
      <c r="AF882" s="3"/>
      <c r="AG882" s="3"/>
      <c r="AH882" s="3"/>
    </row>
    <row r="883" spans="31:34">
      <c r="AE883" s="3"/>
      <c r="AF883" s="3"/>
      <c r="AG883" s="3"/>
      <c r="AH883" s="3"/>
    </row>
    <row r="884" spans="31:34">
      <c r="AE884" s="3"/>
      <c r="AF884" s="3"/>
      <c r="AG884" s="3"/>
      <c r="AH884" s="3"/>
    </row>
    <row r="885" spans="31:34">
      <c r="AE885" s="3"/>
      <c r="AF885" s="3"/>
      <c r="AG885" s="3"/>
      <c r="AH885" s="3"/>
    </row>
    <row r="886" spans="31:34">
      <c r="AE886" s="3"/>
      <c r="AF886" s="3"/>
      <c r="AG886" s="3"/>
      <c r="AH886" s="3"/>
    </row>
    <row r="887" spans="31:34">
      <c r="AE887" s="3"/>
      <c r="AF887" s="3"/>
      <c r="AG887" s="3"/>
      <c r="AH887" s="3"/>
    </row>
    <row r="888" spans="31:34">
      <c r="AE888" s="3"/>
      <c r="AF888" s="3"/>
      <c r="AG888" s="3"/>
      <c r="AH888" s="3"/>
    </row>
    <row r="889" spans="31:34">
      <c r="AE889" s="3"/>
      <c r="AF889" s="3"/>
      <c r="AG889" s="3"/>
      <c r="AH889" s="3"/>
    </row>
    <row r="890" spans="31:34">
      <c r="AE890" s="3"/>
      <c r="AF890" s="3"/>
      <c r="AG890" s="3"/>
      <c r="AH890" s="3"/>
    </row>
    <row r="891" spans="31:34">
      <c r="AE891" s="3"/>
      <c r="AF891" s="3"/>
      <c r="AG891" s="3"/>
      <c r="AH891" s="3"/>
    </row>
    <row r="892" spans="31:34">
      <c r="AE892" s="3"/>
      <c r="AF892" s="3"/>
      <c r="AG892" s="3"/>
      <c r="AH892" s="3"/>
    </row>
    <row r="893" spans="31:34">
      <c r="AE893" s="3"/>
      <c r="AF893" s="3"/>
      <c r="AG893" s="3"/>
      <c r="AH893" s="3"/>
    </row>
    <row r="894" spans="31:34">
      <c r="AE894" s="3"/>
      <c r="AF894" s="3"/>
      <c r="AG894" s="3"/>
      <c r="AH894" s="3"/>
    </row>
    <row r="895" spans="31:34">
      <c r="AE895" s="3"/>
      <c r="AF895" s="3"/>
      <c r="AG895" s="3"/>
      <c r="AH895" s="3"/>
    </row>
    <row r="896" spans="31:34">
      <c r="AE896" s="3"/>
      <c r="AF896" s="3"/>
      <c r="AG896" s="3"/>
      <c r="AH896" s="3"/>
    </row>
    <row r="897" spans="31:34">
      <c r="AE897" s="3"/>
      <c r="AF897" s="3"/>
      <c r="AG897" s="3"/>
      <c r="AH897" s="3"/>
    </row>
    <row r="898" spans="31:34">
      <c r="AE898" s="3"/>
      <c r="AF898" s="3"/>
      <c r="AG898" s="3"/>
      <c r="AH898" s="3"/>
    </row>
    <row r="899" spans="31:34">
      <c r="AE899" s="3"/>
      <c r="AF899" s="3"/>
      <c r="AG899" s="3"/>
      <c r="AH899" s="3"/>
    </row>
    <row r="900" spans="31:34">
      <c r="AE900" s="3"/>
      <c r="AF900" s="3"/>
      <c r="AG900" s="3"/>
      <c r="AH900" s="3"/>
    </row>
    <row r="901" spans="31:34">
      <c r="AE901" s="3"/>
      <c r="AF901" s="3"/>
      <c r="AG901" s="3"/>
      <c r="AH901" s="3"/>
    </row>
    <row r="902" spans="31:34">
      <c r="AE902" s="3"/>
      <c r="AF902" s="3"/>
      <c r="AG902" s="3"/>
      <c r="AH902" s="3"/>
    </row>
    <row r="903" spans="31:34">
      <c r="AE903" s="3"/>
      <c r="AF903" s="3"/>
      <c r="AG903" s="3"/>
      <c r="AH903" s="3"/>
    </row>
    <row r="904" spans="31:34">
      <c r="AE904" s="3"/>
      <c r="AF904" s="3"/>
      <c r="AG904" s="3"/>
      <c r="AH904" s="3"/>
    </row>
    <row r="905" spans="31:34">
      <c r="AE905" s="3"/>
      <c r="AF905" s="3"/>
      <c r="AG905" s="3"/>
      <c r="AH905" s="3"/>
    </row>
    <row r="906" spans="31:34">
      <c r="AE906" s="3"/>
      <c r="AF906" s="3"/>
      <c r="AG906" s="3"/>
      <c r="AH906" s="3"/>
    </row>
    <row r="907" spans="31:34">
      <c r="AE907" s="3"/>
      <c r="AF907" s="3"/>
      <c r="AG907" s="3"/>
      <c r="AH907" s="3"/>
    </row>
    <row r="908" spans="31:34">
      <c r="AE908" s="3"/>
      <c r="AF908" s="3"/>
      <c r="AG908" s="3"/>
      <c r="AH908" s="3"/>
    </row>
    <row r="909" spans="31:34">
      <c r="AE909" s="3"/>
      <c r="AF909" s="3"/>
      <c r="AG909" s="3"/>
      <c r="AH909" s="3"/>
    </row>
    <row r="910" spans="31:34">
      <c r="AE910" s="3"/>
      <c r="AF910" s="3"/>
      <c r="AG910" s="3"/>
      <c r="AH910" s="3"/>
    </row>
    <row r="911" spans="31:34">
      <c r="AE911" s="3"/>
      <c r="AF911" s="3"/>
      <c r="AG911" s="3"/>
      <c r="AH911" s="3"/>
    </row>
    <row r="912" spans="31:34">
      <c r="AE912" s="3"/>
      <c r="AF912" s="3"/>
      <c r="AG912" s="3"/>
      <c r="AH912" s="3"/>
    </row>
    <row r="913" spans="31:34">
      <c r="AE913" s="3"/>
      <c r="AF913" s="3"/>
      <c r="AG913" s="3"/>
      <c r="AH913" s="3"/>
    </row>
    <row r="914" spans="31:34">
      <c r="AE914" s="3"/>
      <c r="AF914" s="3"/>
      <c r="AG914" s="3"/>
      <c r="AH914" s="3"/>
    </row>
    <row r="915" spans="31:34">
      <c r="AE915" s="3"/>
      <c r="AF915" s="3"/>
      <c r="AG915" s="3"/>
      <c r="AH915" s="3"/>
    </row>
    <row r="916" spans="31:34">
      <c r="AE916" s="3"/>
      <c r="AF916" s="3"/>
      <c r="AG916" s="3"/>
      <c r="AH916" s="3"/>
    </row>
    <row r="917" spans="31:34">
      <c r="AE917" s="3"/>
      <c r="AF917" s="3"/>
      <c r="AG917" s="3"/>
      <c r="AH917" s="3"/>
    </row>
    <row r="918" spans="31:34">
      <c r="AE918" s="3"/>
      <c r="AF918" s="3"/>
      <c r="AG918" s="3"/>
      <c r="AH918" s="3"/>
    </row>
    <row r="919" spans="31:34">
      <c r="AE919" s="3"/>
      <c r="AF919" s="3"/>
      <c r="AG919" s="3"/>
      <c r="AH919" s="3"/>
    </row>
    <row r="920" spans="31:34">
      <c r="AE920" s="3"/>
      <c r="AF920" s="3"/>
      <c r="AG920" s="3"/>
      <c r="AH920" s="3"/>
    </row>
    <row r="921" spans="31:34">
      <c r="AE921" s="3"/>
      <c r="AF921" s="3"/>
      <c r="AG921" s="3"/>
      <c r="AH921" s="3"/>
    </row>
    <row r="922" spans="31:34">
      <c r="AE922" s="3"/>
      <c r="AF922" s="3"/>
      <c r="AG922" s="3"/>
      <c r="AH922" s="3"/>
    </row>
    <row r="923" spans="31:34">
      <c r="AE923" s="3"/>
      <c r="AF923" s="3"/>
      <c r="AG923" s="3"/>
      <c r="AH923" s="3"/>
    </row>
    <row r="924" spans="31:34">
      <c r="AE924" s="3"/>
      <c r="AF924" s="3"/>
      <c r="AG924" s="3"/>
      <c r="AH924" s="3"/>
    </row>
    <row r="925" spans="31:34">
      <c r="AE925" s="3"/>
      <c r="AF925" s="3"/>
      <c r="AG925" s="3"/>
      <c r="AH925" s="3"/>
    </row>
    <row r="926" spans="31:34">
      <c r="AE926" s="3"/>
      <c r="AF926" s="3"/>
      <c r="AG926" s="3"/>
      <c r="AH926" s="3"/>
    </row>
    <row r="927" spans="31:34">
      <c r="AE927" s="3"/>
      <c r="AF927" s="3"/>
      <c r="AG927" s="3"/>
      <c r="AH927" s="3"/>
    </row>
    <row r="928" spans="31:34">
      <c r="AE928" s="3"/>
      <c r="AF928" s="3"/>
      <c r="AG928" s="3"/>
      <c r="AH928" s="3"/>
    </row>
    <row r="929" spans="31:34">
      <c r="AE929" s="3"/>
      <c r="AF929" s="3"/>
      <c r="AG929" s="3"/>
      <c r="AH929" s="3"/>
    </row>
    <row r="930" spans="31:34">
      <c r="AE930" s="3"/>
      <c r="AF930" s="3"/>
      <c r="AG930" s="3"/>
      <c r="AH930" s="3"/>
    </row>
    <row r="931" spans="31:34">
      <c r="AE931" s="3"/>
      <c r="AF931" s="3"/>
      <c r="AG931" s="3"/>
      <c r="AH931" s="3"/>
    </row>
    <row r="932" spans="31:34">
      <c r="AE932" s="3"/>
      <c r="AF932" s="3"/>
      <c r="AG932" s="3"/>
      <c r="AH932" s="3"/>
    </row>
    <row r="933" spans="31:34">
      <c r="AE933" s="3"/>
      <c r="AF933" s="3"/>
      <c r="AG933" s="3"/>
      <c r="AH933" s="3"/>
    </row>
    <row r="934" spans="31:34">
      <c r="AE934" s="3"/>
      <c r="AF934" s="3"/>
      <c r="AG934" s="3"/>
      <c r="AH934" s="3"/>
    </row>
    <row r="935" spans="31:34">
      <c r="AE935" s="3"/>
      <c r="AF935" s="3"/>
      <c r="AG935" s="3"/>
      <c r="AH935" s="3"/>
    </row>
    <row r="936" spans="31:34">
      <c r="AE936" s="3"/>
      <c r="AF936" s="3"/>
      <c r="AG936" s="3"/>
      <c r="AH936" s="3"/>
    </row>
    <row r="937" spans="31:34">
      <c r="AE937" s="3"/>
      <c r="AF937" s="3"/>
      <c r="AG937" s="3"/>
      <c r="AH937" s="3"/>
    </row>
    <row r="938" spans="31:34">
      <c r="AE938" s="3"/>
      <c r="AF938" s="3"/>
      <c r="AG938" s="3"/>
      <c r="AH938" s="3"/>
    </row>
    <row r="939" spans="31:34">
      <c r="AE939" s="3"/>
      <c r="AF939" s="3"/>
      <c r="AG939" s="3"/>
      <c r="AH939" s="3"/>
    </row>
    <row r="940" spans="31:34">
      <c r="AE940" s="3"/>
      <c r="AF940" s="3"/>
      <c r="AG940" s="3"/>
      <c r="AH940" s="3"/>
    </row>
    <row r="941" spans="31:34">
      <c r="AE941" s="3"/>
      <c r="AF941" s="3"/>
      <c r="AG941" s="3"/>
      <c r="AH941" s="3"/>
    </row>
    <row r="942" spans="31:34">
      <c r="AE942" s="3"/>
      <c r="AF942" s="3"/>
      <c r="AG942" s="3"/>
      <c r="AH942" s="3"/>
    </row>
    <row r="943" spans="31:34">
      <c r="AE943" s="3"/>
      <c r="AF943" s="3"/>
      <c r="AG943" s="3"/>
      <c r="AH943" s="3"/>
    </row>
    <row r="944" spans="31:34">
      <c r="AE944" s="3"/>
      <c r="AF944" s="3"/>
      <c r="AG944" s="3"/>
      <c r="AH944" s="3"/>
    </row>
    <row r="945" spans="31:34">
      <c r="AE945" s="3"/>
      <c r="AF945" s="3"/>
      <c r="AG945" s="3"/>
      <c r="AH945" s="3"/>
    </row>
    <row r="946" spans="31:34">
      <c r="AE946" s="3"/>
      <c r="AF946" s="3"/>
      <c r="AG946" s="3"/>
      <c r="AH946" s="3"/>
    </row>
    <row r="947" spans="31:34">
      <c r="AE947" s="3"/>
      <c r="AF947" s="3"/>
      <c r="AG947" s="3"/>
      <c r="AH947" s="3"/>
    </row>
    <row r="948" spans="31:34">
      <c r="AE948" s="3"/>
      <c r="AF948" s="3"/>
      <c r="AG948" s="3"/>
      <c r="AH948" s="3"/>
    </row>
    <row r="949" spans="31:34">
      <c r="AE949" s="3"/>
      <c r="AF949" s="3"/>
      <c r="AG949" s="3"/>
      <c r="AH949" s="3"/>
    </row>
    <row r="950" spans="31:34">
      <c r="AE950" s="3"/>
      <c r="AF950" s="3"/>
      <c r="AG950" s="3"/>
      <c r="AH950" s="3"/>
    </row>
    <row r="951" spans="31:34">
      <c r="AE951" s="3"/>
      <c r="AF951" s="3"/>
      <c r="AG951" s="3"/>
      <c r="AH951" s="3"/>
    </row>
    <row r="952" spans="31:34">
      <c r="AE952" s="3"/>
      <c r="AF952" s="3"/>
      <c r="AG952" s="3"/>
      <c r="AH952" s="3"/>
    </row>
    <row r="953" spans="31:34">
      <c r="AE953" s="3"/>
      <c r="AF953" s="3"/>
      <c r="AG953" s="3"/>
      <c r="AH953" s="3"/>
    </row>
    <row r="954" spans="31:34">
      <c r="AE954" s="3"/>
      <c r="AF954" s="3"/>
      <c r="AG954" s="3"/>
      <c r="AH954" s="3"/>
    </row>
    <row r="955" spans="31:34">
      <c r="AE955" s="3"/>
      <c r="AF955" s="3"/>
      <c r="AG955" s="3"/>
      <c r="AH955" s="3"/>
    </row>
    <row r="956" spans="31:34">
      <c r="AE956" s="3"/>
      <c r="AF956" s="3"/>
      <c r="AG956" s="3"/>
      <c r="AH956" s="3"/>
    </row>
    <row r="957" spans="31:34">
      <c r="AE957" s="3"/>
      <c r="AF957" s="3"/>
      <c r="AG957" s="3"/>
      <c r="AH957" s="3"/>
    </row>
    <row r="958" spans="31:34">
      <c r="AE958" s="3"/>
      <c r="AF958" s="3"/>
      <c r="AG958" s="3"/>
      <c r="AH958" s="3"/>
    </row>
    <row r="959" spans="31:34">
      <c r="AE959" s="3"/>
      <c r="AF959" s="3"/>
      <c r="AG959" s="3"/>
      <c r="AH959" s="3"/>
    </row>
    <row r="960" spans="31:34">
      <c r="AE960" s="3"/>
      <c r="AF960" s="3"/>
      <c r="AG960" s="3"/>
      <c r="AH960" s="3"/>
    </row>
    <row r="961" spans="31:34">
      <c r="AE961" s="3"/>
      <c r="AF961" s="3"/>
      <c r="AG961" s="3"/>
      <c r="AH961" s="3"/>
    </row>
    <row r="962" spans="31:34">
      <c r="AE962" s="3"/>
      <c r="AF962" s="3"/>
      <c r="AG962" s="3"/>
      <c r="AH962" s="3"/>
    </row>
    <row r="963" spans="31:34">
      <c r="AE963" s="3"/>
      <c r="AF963" s="3"/>
      <c r="AG963" s="3"/>
      <c r="AH963" s="3"/>
    </row>
    <row r="964" spans="31:34">
      <c r="AE964" s="3"/>
      <c r="AF964" s="3"/>
      <c r="AG964" s="3"/>
      <c r="AH964" s="3"/>
    </row>
    <row r="965" spans="31:34">
      <c r="AE965" s="3"/>
      <c r="AF965" s="3"/>
      <c r="AG965" s="3"/>
      <c r="AH965" s="3"/>
    </row>
    <row r="966" spans="31:34">
      <c r="AE966" s="3"/>
      <c r="AF966" s="3"/>
      <c r="AG966" s="3"/>
      <c r="AH966" s="3"/>
    </row>
    <row r="967" spans="31:34">
      <c r="AE967" s="3"/>
      <c r="AF967" s="3"/>
      <c r="AG967" s="3"/>
      <c r="AH967" s="3"/>
    </row>
    <row r="968" spans="31:34">
      <c r="AE968" s="3"/>
      <c r="AF968" s="3"/>
      <c r="AG968" s="3"/>
      <c r="AH968" s="3"/>
    </row>
    <row r="969" spans="31:34">
      <c r="AE969" s="3"/>
      <c r="AF969" s="3"/>
      <c r="AG969" s="3"/>
      <c r="AH969" s="3"/>
    </row>
    <row r="970" spans="31:34">
      <c r="AE970" s="3"/>
      <c r="AF970" s="3"/>
      <c r="AG970" s="3"/>
      <c r="AH970" s="3"/>
    </row>
    <row r="971" spans="31:34">
      <c r="AE971" s="3"/>
      <c r="AF971" s="3"/>
      <c r="AG971" s="3"/>
      <c r="AH971" s="3"/>
    </row>
    <row r="972" spans="31:34">
      <c r="AE972" s="3"/>
      <c r="AF972" s="3"/>
      <c r="AG972" s="3"/>
      <c r="AH972" s="3"/>
    </row>
    <row r="973" spans="31:34">
      <c r="AE973" s="3"/>
      <c r="AF973" s="3"/>
      <c r="AG973" s="3"/>
      <c r="AH973" s="3"/>
    </row>
    <row r="974" spans="31:34">
      <c r="AE974" s="3"/>
      <c r="AF974" s="3"/>
      <c r="AG974" s="3"/>
      <c r="AH974" s="3"/>
    </row>
    <row r="975" spans="31:34">
      <c r="AE975" s="3"/>
      <c r="AF975" s="3"/>
      <c r="AG975" s="3"/>
      <c r="AH975" s="3"/>
    </row>
    <row r="976" spans="31:34">
      <c r="AE976" s="3"/>
      <c r="AF976" s="3"/>
      <c r="AG976" s="3"/>
      <c r="AH976" s="3"/>
    </row>
    <row r="977" spans="31:34">
      <c r="AE977" s="3"/>
      <c r="AF977" s="3"/>
      <c r="AG977" s="3"/>
      <c r="AH977" s="3"/>
    </row>
    <row r="978" spans="31:34">
      <c r="AE978" s="3"/>
      <c r="AF978" s="3"/>
      <c r="AG978" s="3"/>
      <c r="AH978" s="3"/>
    </row>
    <row r="979" spans="31:34">
      <c r="AE979" s="3"/>
      <c r="AF979" s="3"/>
      <c r="AG979" s="3"/>
      <c r="AH979" s="3"/>
    </row>
    <row r="980" spans="31:34">
      <c r="AE980" s="3"/>
      <c r="AF980" s="3"/>
      <c r="AG980" s="3"/>
      <c r="AH980" s="3"/>
    </row>
    <row r="981" spans="31:34">
      <c r="AE981" s="3"/>
      <c r="AF981" s="3"/>
      <c r="AG981" s="3"/>
      <c r="AH981" s="3"/>
    </row>
    <row r="982" spans="31:34">
      <c r="AE982" s="3"/>
      <c r="AF982" s="3"/>
      <c r="AG982" s="3"/>
      <c r="AH982" s="3"/>
    </row>
    <row r="983" spans="31:34">
      <c r="AE983" s="3"/>
      <c r="AF983" s="3"/>
      <c r="AG983" s="3"/>
      <c r="AH983" s="3"/>
    </row>
    <row r="984" spans="31:34">
      <c r="AE984" s="3"/>
      <c r="AF984" s="3"/>
      <c r="AG984" s="3"/>
      <c r="AH984" s="3"/>
    </row>
    <row r="985" spans="31:34">
      <c r="AE985" s="3"/>
      <c r="AF985" s="3"/>
      <c r="AG985" s="3"/>
      <c r="AH985" s="3"/>
    </row>
    <row r="986" spans="31:34">
      <c r="AE986" s="3"/>
      <c r="AF986" s="3"/>
      <c r="AG986" s="3"/>
      <c r="AH986" s="3"/>
    </row>
    <row r="987" spans="31:34">
      <c r="AE987" s="3"/>
      <c r="AF987" s="3"/>
      <c r="AG987" s="3"/>
      <c r="AH987" s="3"/>
    </row>
    <row r="988" spans="31:34">
      <c r="AE988" s="3"/>
      <c r="AF988" s="3"/>
      <c r="AG988" s="3"/>
      <c r="AH988" s="3"/>
    </row>
    <row r="989" spans="31:34">
      <c r="AE989" s="3"/>
      <c r="AF989" s="3"/>
      <c r="AG989" s="3"/>
      <c r="AH989" s="3"/>
    </row>
    <row r="990" spans="31:34">
      <c r="AE990" s="3"/>
      <c r="AF990" s="3"/>
      <c r="AG990" s="3"/>
      <c r="AH990" s="3"/>
    </row>
    <row r="991" spans="31:34">
      <c r="AE991" s="3"/>
      <c r="AF991" s="3"/>
      <c r="AG991" s="3"/>
      <c r="AH991" s="3"/>
    </row>
    <row r="992" spans="31:34">
      <c r="AE992" s="3"/>
      <c r="AF992" s="3"/>
      <c r="AG992" s="3"/>
      <c r="AH992" s="3"/>
    </row>
    <row r="993" spans="31:34">
      <c r="AE993" s="3"/>
      <c r="AF993" s="3"/>
      <c r="AG993" s="3"/>
      <c r="AH993" s="3"/>
    </row>
    <row r="994" spans="31:34">
      <c r="AE994" s="3"/>
      <c r="AF994" s="3"/>
      <c r="AG994" s="3"/>
      <c r="AH994" s="3"/>
    </row>
    <row r="995" spans="31:34">
      <c r="AE995" s="3"/>
      <c r="AF995" s="3"/>
      <c r="AG995" s="3"/>
      <c r="AH995" s="3"/>
    </row>
    <row r="996" spans="31:34">
      <c r="AE996" s="3"/>
      <c r="AF996" s="3"/>
      <c r="AG996" s="3"/>
      <c r="AH996" s="3"/>
    </row>
    <row r="997" spans="31:34">
      <c r="AE997" s="3"/>
      <c r="AF997" s="3"/>
      <c r="AG997" s="3"/>
      <c r="AH997" s="3"/>
    </row>
    <row r="998" spans="31:34">
      <c r="AE998" s="3"/>
      <c r="AF998" s="3"/>
      <c r="AG998" s="3"/>
      <c r="AH998" s="3"/>
    </row>
    <row r="999" spans="31:34">
      <c r="AE999" s="3"/>
      <c r="AF999" s="3"/>
      <c r="AG999" s="3"/>
      <c r="AH999" s="3"/>
    </row>
    <row r="1000" spans="31:34">
      <c r="AE1000" s="3"/>
      <c r="AF1000" s="3"/>
      <c r="AG1000" s="3"/>
      <c r="AH1000" s="3"/>
    </row>
    <row r="1001" spans="31:34">
      <c r="AE1001" s="3"/>
      <c r="AF1001" s="3"/>
      <c r="AG1001" s="3"/>
      <c r="AH1001" s="3"/>
    </row>
    <row r="1002" spans="31:34">
      <c r="AE1002" s="3"/>
      <c r="AF1002" s="3"/>
      <c r="AG1002" s="3"/>
      <c r="AH1002" s="3"/>
    </row>
    <row r="1003" spans="31:34">
      <c r="AE1003" s="3"/>
      <c r="AF1003" s="3"/>
      <c r="AG1003" s="3"/>
      <c r="AH1003" s="3"/>
    </row>
    <row r="1004" spans="31:34">
      <c r="AE1004" s="3"/>
      <c r="AF1004" s="3"/>
      <c r="AG1004" s="3"/>
      <c r="AH1004" s="3"/>
    </row>
    <row r="1005" spans="31:34">
      <c r="AE1005" s="3"/>
      <c r="AF1005" s="3"/>
      <c r="AG1005" s="3"/>
      <c r="AH1005" s="3"/>
    </row>
    <row r="1006" spans="31:34">
      <c r="AE1006" s="3"/>
      <c r="AF1006" s="3"/>
      <c r="AG1006" s="3"/>
      <c r="AH1006" s="3"/>
    </row>
    <row r="1007" spans="31:34">
      <c r="AE1007" s="3"/>
      <c r="AF1007" s="3"/>
      <c r="AG1007" s="3"/>
      <c r="AH1007" s="3"/>
    </row>
    <row r="1008" spans="31:34">
      <c r="AE1008" s="3"/>
      <c r="AF1008" s="3"/>
      <c r="AG1008" s="3"/>
      <c r="AH1008" s="3"/>
    </row>
    <row r="1009" spans="31:34">
      <c r="AE1009" s="3"/>
      <c r="AF1009" s="3"/>
      <c r="AG1009" s="3"/>
      <c r="AH1009" s="3"/>
    </row>
    <row r="1010" spans="31:34">
      <c r="AE1010" s="3"/>
      <c r="AF1010" s="3"/>
      <c r="AG1010" s="3"/>
      <c r="AH1010" s="3"/>
    </row>
    <row r="1011" spans="31:34">
      <c r="AE1011" s="3"/>
      <c r="AF1011" s="3"/>
      <c r="AG1011" s="3"/>
      <c r="AH1011" s="3"/>
    </row>
    <row r="1012" spans="31:34">
      <c r="AE1012" s="3"/>
      <c r="AF1012" s="3"/>
      <c r="AG1012" s="3"/>
      <c r="AH1012" s="3"/>
    </row>
    <row r="1013" spans="31:34">
      <c r="AE1013" s="3"/>
      <c r="AF1013" s="3"/>
      <c r="AG1013" s="3"/>
      <c r="AH1013" s="3"/>
    </row>
    <row r="1014" spans="31:34">
      <c r="AE1014" s="3"/>
      <c r="AF1014" s="3"/>
      <c r="AG1014" s="3"/>
      <c r="AH1014" s="3"/>
    </row>
    <row r="1015" spans="31:34">
      <c r="AE1015" s="3"/>
      <c r="AF1015" s="3"/>
      <c r="AG1015" s="3"/>
      <c r="AH1015" s="3"/>
    </row>
    <row r="1016" spans="31:34">
      <c r="AE1016" s="3"/>
      <c r="AF1016" s="3"/>
      <c r="AG1016" s="3"/>
      <c r="AH1016" s="3"/>
    </row>
    <row r="1017" spans="31:34">
      <c r="AE1017" s="3"/>
      <c r="AF1017" s="3"/>
      <c r="AG1017" s="3"/>
      <c r="AH1017" s="3"/>
    </row>
    <row r="1018" spans="31:34">
      <c r="AE1018" s="3"/>
      <c r="AF1018" s="3"/>
      <c r="AG1018" s="3"/>
      <c r="AH1018" s="3"/>
    </row>
    <row r="1019" spans="31:34">
      <c r="AE1019" s="3"/>
      <c r="AF1019" s="3"/>
      <c r="AG1019" s="3"/>
      <c r="AH1019" s="3"/>
    </row>
    <row r="1020" spans="31:34">
      <c r="AE1020" s="3"/>
      <c r="AF1020" s="3"/>
      <c r="AG1020" s="3"/>
      <c r="AH1020" s="3"/>
    </row>
    <row r="1021" spans="31:34">
      <c r="AE1021" s="3"/>
      <c r="AF1021" s="3"/>
      <c r="AG1021" s="3"/>
      <c r="AH1021" s="3"/>
    </row>
    <row r="1022" spans="31:34">
      <c r="AE1022" s="3"/>
      <c r="AF1022" s="3"/>
      <c r="AG1022" s="3"/>
      <c r="AH1022" s="3"/>
    </row>
    <row r="1023" spans="31:34">
      <c r="AE1023" s="3"/>
      <c r="AF1023" s="3"/>
      <c r="AG1023" s="3"/>
      <c r="AH1023" s="3"/>
    </row>
    <row r="1024" spans="31:34">
      <c r="AE1024" s="3"/>
      <c r="AF1024" s="3"/>
      <c r="AG1024" s="3"/>
      <c r="AH1024" s="3"/>
    </row>
    <row r="1025" spans="31:34">
      <c r="AE1025" s="3"/>
      <c r="AF1025" s="3"/>
      <c r="AG1025" s="3"/>
      <c r="AH1025" s="3"/>
    </row>
    <row r="1026" spans="31:34">
      <c r="AE1026" s="3"/>
      <c r="AF1026" s="3"/>
      <c r="AG1026" s="3"/>
      <c r="AH1026" s="3"/>
    </row>
    <row r="1027" spans="31:34">
      <c r="AE1027" s="3"/>
      <c r="AF1027" s="3"/>
      <c r="AG1027" s="3"/>
      <c r="AH1027" s="3"/>
    </row>
    <row r="1028" spans="31:34">
      <c r="AE1028" s="3"/>
      <c r="AF1028" s="3"/>
      <c r="AG1028" s="3"/>
      <c r="AH1028" s="3"/>
    </row>
    <row r="1029" spans="31:34">
      <c r="AE1029" s="3"/>
      <c r="AF1029" s="3"/>
      <c r="AG1029" s="3"/>
      <c r="AH1029" s="3"/>
    </row>
    <row r="1030" spans="31:34">
      <c r="AE1030" s="3"/>
      <c r="AF1030" s="3"/>
      <c r="AG1030" s="3"/>
      <c r="AH1030" s="3"/>
    </row>
    <row r="1031" spans="31:34">
      <c r="AE1031" s="3"/>
      <c r="AF1031" s="3"/>
      <c r="AG1031" s="3"/>
      <c r="AH1031" s="3"/>
    </row>
    <row r="1032" spans="31:34">
      <c r="AE1032" s="3"/>
      <c r="AF1032" s="3"/>
      <c r="AG1032" s="3"/>
      <c r="AH1032" s="3"/>
    </row>
    <row r="1033" spans="31:34">
      <c r="AE1033" s="3"/>
      <c r="AF1033" s="3"/>
      <c r="AG1033" s="3"/>
      <c r="AH1033" s="3"/>
    </row>
    <row r="1034" spans="31:34">
      <c r="AE1034" s="3"/>
      <c r="AF1034" s="3"/>
      <c r="AG1034" s="3"/>
      <c r="AH1034" s="3"/>
    </row>
  </sheetData>
  <mergeCells count="1004">
    <mergeCell ref="B16:AH16"/>
    <mergeCell ref="B18:AH18"/>
    <mergeCell ref="B22:AH22"/>
    <mergeCell ref="AD24:AE24"/>
    <mergeCell ref="B25:B26"/>
    <mergeCell ref="C25:H26"/>
    <mergeCell ref="I25:AD26"/>
    <mergeCell ref="AE25:AE26"/>
    <mergeCell ref="AF25:AF26"/>
    <mergeCell ref="C27:H27"/>
    <mergeCell ref="I27:AD27"/>
    <mergeCell ref="C28:H28"/>
    <mergeCell ref="I28:AD28"/>
    <mergeCell ref="C29:H29"/>
    <mergeCell ref="I29:AD29"/>
    <mergeCell ref="C33:H33"/>
    <mergeCell ref="I33:AD33"/>
    <mergeCell ref="C30:H30"/>
    <mergeCell ref="I30:AD30"/>
    <mergeCell ref="C31:H31"/>
    <mergeCell ref="I31:AD31"/>
    <mergeCell ref="C32:H32"/>
    <mergeCell ref="I32:AD32"/>
    <mergeCell ref="AE1:AH2"/>
    <mergeCell ref="B6:AH6"/>
    <mergeCell ref="B8:O8"/>
    <mergeCell ref="Q8:AH8"/>
    <mergeCell ref="Q12:V12"/>
    <mergeCell ref="Q14:V14"/>
    <mergeCell ref="C34:H34"/>
    <mergeCell ref="I34:AD34"/>
    <mergeCell ref="C35:H35"/>
    <mergeCell ref="I35:AD35"/>
    <mergeCell ref="C48:H48"/>
    <mergeCell ref="I48:AD48"/>
    <mergeCell ref="C36:H36"/>
    <mergeCell ref="I36:AD36"/>
    <mergeCell ref="C37:H37"/>
    <mergeCell ref="I37:AD37"/>
    <mergeCell ref="C38:H38"/>
    <mergeCell ref="I38:AD38"/>
    <mergeCell ref="C57:H57"/>
    <mergeCell ref="I57:AD57"/>
    <mergeCell ref="C39:H39"/>
    <mergeCell ref="I39:AD39"/>
    <mergeCell ref="C40:H40"/>
    <mergeCell ref="I40:AD40"/>
    <mergeCell ref="C41:H41"/>
    <mergeCell ref="I41:AD41"/>
    <mergeCell ref="C42:H42"/>
    <mergeCell ref="I42:AD42"/>
    <mergeCell ref="C43:H43"/>
    <mergeCell ref="I43:AD43"/>
    <mergeCell ref="C44:H44"/>
    <mergeCell ref="I44:AD44"/>
    <mergeCell ref="C49:H49"/>
    <mergeCell ref="I49:AD49"/>
    <mergeCell ref="C50:H50"/>
    <mergeCell ref="I50:AD50"/>
    <mergeCell ref="C45:H45"/>
    <mergeCell ref="I45:AD45"/>
    <mergeCell ref="C46:H46"/>
    <mergeCell ref="I46:AD46"/>
    <mergeCell ref="C47:H47"/>
    <mergeCell ref="I47:AD47"/>
    <mergeCell ref="C51:H51"/>
    <mergeCell ref="I51:AD51"/>
    <mergeCell ref="C52:H52"/>
    <mergeCell ref="I52:AD52"/>
    <mergeCell ref="C53:H53"/>
    <mergeCell ref="I53:AD53"/>
    <mergeCell ref="C54:H54"/>
    <mergeCell ref="I54:AD54"/>
    <mergeCell ref="C55:H55"/>
    <mergeCell ref="I55:AD55"/>
    <mergeCell ref="C56:H56"/>
    <mergeCell ref="I56:AD56"/>
    <mergeCell ref="C75:H75"/>
    <mergeCell ref="I75:AD75"/>
    <mergeCell ref="C58:H58"/>
    <mergeCell ref="I58:AD58"/>
    <mergeCell ref="C59:H59"/>
    <mergeCell ref="I59:AD59"/>
    <mergeCell ref="C66:H66"/>
    <mergeCell ref="I66:AD66"/>
    <mergeCell ref="C60:H60"/>
    <mergeCell ref="I60:AD60"/>
    <mergeCell ref="C61:H61"/>
    <mergeCell ref="I61:AD61"/>
    <mergeCell ref="C62:H62"/>
    <mergeCell ref="I62:AD62"/>
    <mergeCell ref="C67:H67"/>
    <mergeCell ref="I67:AD67"/>
    <mergeCell ref="C68:H68"/>
    <mergeCell ref="I68:AD68"/>
    <mergeCell ref="C63:H63"/>
    <mergeCell ref="I63:AD63"/>
    <mergeCell ref="C64:H64"/>
    <mergeCell ref="I64:AD64"/>
    <mergeCell ref="C65:H65"/>
    <mergeCell ref="I65:AD65"/>
    <mergeCell ref="C69:H69"/>
    <mergeCell ref="I69:AD69"/>
    <mergeCell ref="C70:H70"/>
    <mergeCell ref="I70:AD70"/>
    <mergeCell ref="C71:H71"/>
    <mergeCell ref="I71:AD71"/>
    <mergeCell ref="C72:H72"/>
    <mergeCell ref="I72:AD72"/>
    <mergeCell ref="C73:H73"/>
    <mergeCell ref="I73:AD73"/>
    <mergeCell ref="C74:H74"/>
    <mergeCell ref="I74:AD74"/>
    <mergeCell ref="C93:H93"/>
    <mergeCell ref="I93:AD93"/>
    <mergeCell ref="C76:H76"/>
    <mergeCell ref="I76:AD76"/>
    <mergeCell ref="C77:H77"/>
    <mergeCell ref="I77:AD77"/>
    <mergeCell ref="C84:H84"/>
    <mergeCell ref="I84:AD84"/>
    <mergeCell ref="C78:H78"/>
    <mergeCell ref="I78:AD78"/>
    <mergeCell ref="C79:H79"/>
    <mergeCell ref="I79:AD79"/>
    <mergeCell ref="C80:H80"/>
    <mergeCell ref="I80:AD80"/>
    <mergeCell ref="C85:H85"/>
    <mergeCell ref="I85:AD85"/>
    <mergeCell ref="C86:H86"/>
    <mergeCell ref="I86:AD86"/>
    <mergeCell ref="C81:H81"/>
    <mergeCell ref="I81:AD81"/>
    <mergeCell ref="C82:H82"/>
    <mergeCell ref="I82:AD82"/>
    <mergeCell ref="C83:H83"/>
    <mergeCell ref="I83:AD83"/>
    <mergeCell ref="C87:H87"/>
    <mergeCell ref="I87:AD87"/>
    <mergeCell ref="C88:H88"/>
    <mergeCell ref="I88:AD88"/>
    <mergeCell ref="C89:H89"/>
    <mergeCell ref="I89:AD89"/>
    <mergeCell ref="C90:H90"/>
    <mergeCell ref="I90:AD90"/>
    <mergeCell ref="C91:H91"/>
    <mergeCell ref="I91:AD91"/>
    <mergeCell ref="C92:H92"/>
    <mergeCell ref="I92:AD92"/>
    <mergeCell ref="C111:H111"/>
    <mergeCell ref="I111:AD111"/>
    <mergeCell ref="C94:H94"/>
    <mergeCell ref="I94:AD94"/>
    <mergeCell ref="C95:H95"/>
    <mergeCell ref="I95:AD95"/>
    <mergeCell ref="C102:H102"/>
    <mergeCell ref="I102:AD102"/>
    <mergeCell ref="C96:H96"/>
    <mergeCell ref="I96:AD96"/>
    <mergeCell ref="C97:H97"/>
    <mergeCell ref="I97:AD97"/>
    <mergeCell ref="C98:H98"/>
    <mergeCell ref="I98:AD98"/>
    <mergeCell ref="C103:H103"/>
    <mergeCell ref="I103:AD103"/>
    <mergeCell ref="C104:H104"/>
    <mergeCell ref="I104:AD104"/>
    <mergeCell ref="C99:H99"/>
    <mergeCell ref="I99:AD99"/>
    <mergeCell ref="C100:H100"/>
    <mergeCell ref="I100:AD100"/>
    <mergeCell ref="C101:H101"/>
    <mergeCell ref="I101:AD101"/>
    <mergeCell ref="C105:H105"/>
    <mergeCell ref="I105:AD105"/>
    <mergeCell ref="C106:H106"/>
    <mergeCell ref="I106:AD106"/>
    <mergeCell ref="C107:H107"/>
    <mergeCell ref="I107:AD107"/>
    <mergeCell ref="C108:H108"/>
    <mergeCell ref="I108:AD108"/>
    <mergeCell ref="C109:H109"/>
    <mergeCell ref="I109:AD109"/>
    <mergeCell ref="C110:H110"/>
    <mergeCell ref="I110:AD110"/>
    <mergeCell ref="C129:H129"/>
    <mergeCell ref="I129:AD129"/>
    <mergeCell ref="C112:H112"/>
    <mergeCell ref="I112:AD112"/>
    <mergeCell ref="C113:H113"/>
    <mergeCell ref="I113:AD113"/>
    <mergeCell ref="C120:H120"/>
    <mergeCell ref="I120:AD120"/>
    <mergeCell ref="C114:H114"/>
    <mergeCell ref="I114:AD114"/>
    <mergeCell ref="C115:H115"/>
    <mergeCell ref="I115:AD115"/>
    <mergeCell ref="C116:H116"/>
    <mergeCell ref="I116:AD116"/>
    <mergeCell ref="C121:H121"/>
    <mergeCell ref="I121:AD121"/>
    <mergeCell ref="C122:H122"/>
    <mergeCell ref="I122:AD122"/>
    <mergeCell ref="C117:H117"/>
    <mergeCell ref="I117:AD117"/>
    <mergeCell ref="C118:H118"/>
    <mergeCell ref="I118:AD118"/>
    <mergeCell ref="C119:H119"/>
    <mergeCell ref="I119:AD119"/>
    <mergeCell ref="C123:H123"/>
    <mergeCell ref="I123:AD123"/>
    <mergeCell ref="C124:H124"/>
    <mergeCell ref="I124:AD124"/>
    <mergeCell ref="C125:H125"/>
    <mergeCell ref="I125:AD125"/>
    <mergeCell ref="C126:H126"/>
    <mergeCell ref="I126:AD126"/>
    <mergeCell ref="C127:H127"/>
    <mergeCell ref="I127:AD127"/>
    <mergeCell ref="C128:H128"/>
    <mergeCell ref="I128:AD128"/>
    <mergeCell ref="C147:H147"/>
    <mergeCell ref="I147:AD147"/>
    <mergeCell ref="C130:H130"/>
    <mergeCell ref="I130:AD130"/>
    <mergeCell ref="C131:H131"/>
    <mergeCell ref="I131:AD131"/>
    <mergeCell ref="C138:H138"/>
    <mergeCell ref="I138:AD138"/>
    <mergeCell ref="C132:H132"/>
    <mergeCell ref="I132:AD132"/>
    <mergeCell ref="C133:H133"/>
    <mergeCell ref="I133:AD133"/>
    <mergeCell ref="C134:H134"/>
    <mergeCell ref="I134:AD134"/>
    <mergeCell ref="C139:H139"/>
    <mergeCell ref="I139:AD139"/>
    <mergeCell ref="C140:H140"/>
    <mergeCell ref="I140:AD140"/>
    <mergeCell ref="C135:H135"/>
    <mergeCell ref="I135:AD135"/>
    <mergeCell ref="C136:H136"/>
    <mergeCell ref="I136:AD136"/>
    <mergeCell ref="C137:H137"/>
    <mergeCell ref="I137:AD137"/>
    <mergeCell ref="C141:H141"/>
    <mergeCell ref="I141:AD141"/>
    <mergeCell ref="C142:H142"/>
    <mergeCell ref="I142:AD142"/>
    <mergeCell ref="C143:H143"/>
    <mergeCell ref="I143:AD143"/>
    <mergeCell ref="C144:H144"/>
    <mergeCell ref="I144:AD144"/>
    <mergeCell ref="C145:H145"/>
    <mergeCell ref="I145:AD145"/>
    <mergeCell ref="C146:H146"/>
    <mergeCell ref="I146:AD146"/>
    <mergeCell ref="C165:H165"/>
    <mergeCell ref="I165:AD165"/>
    <mergeCell ref="C148:H148"/>
    <mergeCell ref="I148:AD148"/>
    <mergeCell ref="C149:H149"/>
    <mergeCell ref="I149:AD149"/>
    <mergeCell ref="C156:H156"/>
    <mergeCell ref="I156:AD156"/>
    <mergeCell ref="C150:H150"/>
    <mergeCell ref="I150:AD150"/>
    <mergeCell ref="C151:H151"/>
    <mergeCell ref="I151:AD151"/>
    <mergeCell ref="C152:H152"/>
    <mergeCell ref="I152:AD152"/>
    <mergeCell ref="C157:H157"/>
    <mergeCell ref="I157:AD157"/>
    <mergeCell ref="C158:H158"/>
    <mergeCell ref="I158:AD158"/>
    <mergeCell ref="C153:H153"/>
    <mergeCell ref="I153:AD153"/>
    <mergeCell ref="C154:H154"/>
    <mergeCell ref="I154:AD154"/>
    <mergeCell ref="C155:H155"/>
    <mergeCell ref="I155:AD155"/>
    <mergeCell ref="C159:H159"/>
    <mergeCell ref="I159:AD159"/>
    <mergeCell ref="C160:H160"/>
    <mergeCell ref="I160:AD160"/>
    <mergeCell ref="C161:H161"/>
    <mergeCell ref="I161:AD161"/>
    <mergeCell ref="C162:H162"/>
    <mergeCell ref="I162:AD162"/>
    <mergeCell ref="C163:H163"/>
    <mergeCell ref="I163:AD163"/>
    <mergeCell ref="C164:H164"/>
    <mergeCell ref="I164:AD164"/>
    <mergeCell ref="C183:H183"/>
    <mergeCell ref="I183:AD183"/>
    <mergeCell ref="C166:H166"/>
    <mergeCell ref="I166:AD166"/>
    <mergeCell ref="C167:H167"/>
    <mergeCell ref="I167:AD167"/>
    <mergeCell ref="C174:H174"/>
    <mergeCell ref="I174:AD174"/>
    <mergeCell ref="C168:H168"/>
    <mergeCell ref="I168:AD168"/>
    <mergeCell ref="C169:H169"/>
    <mergeCell ref="I169:AD169"/>
    <mergeCell ref="C170:H170"/>
    <mergeCell ref="I170:AD170"/>
    <mergeCell ref="C175:H175"/>
    <mergeCell ref="I175:AD175"/>
    <mergeCell ref="C176:H176"/>
    <mergeCell ref="I176:AD176"/>
    <mergeCell ref="C171:H171"/>
    <mergeCell ref="I171:AD171"/>
    <mergeCell ref="C172:H172"/>
    <mergeCell ref="I172:AD172"/>
    <mergeCell ref="C173:H173"/>
    <mergeCell ref="I173:AD173"/>
    <mergeCell ref="C177:H177"/>
    <mergeCell ref="I177:AD177"/>
    <mergeCell ref="C178:H178"/>
    <mergeCell ref="I178:AD178"/>
    <mergeCell ref="C179:H179"/>
    <mergeCell ref="I179:AD179"/>
    <mergeCell ref="C180:H180"/>
    <mergeCell ref="I180:AD180"/>
    <mergeCell ref="C181:H181"/>
    <mergeCell ref="I181:AD181"/>
    <mergeCell ref="C182:H182"/>
    <mergeCell ref="I182:AD182"/>
    <mergeCell ref="C201:H201"/>
    <mergeCell ref="I201:AD201"/>
    <mergeCell ref="C184:H184"/>
    <mergeCell ref="I184:AD184"/>
    <mergeCell ref="C185:H185"/>
    <mergeCell ref="I185:AD185"/>
    <mergeCell ref="C192:H192"/>
    <mergeCell ref="I192:AD192"/>
    <mergeCell ref="C186:H186"/>
    <mergeCell ref="I186:AD186"/>
    <mergeCell ref="C187:H187"/>
    <mergeCell ref="I187:AD187"/>
    <mergeCell ref="C188:H188"/>
    <mergeCell ref="I188:AD188"/>
    <mergeCell ref="C193:H193"/>
    <mergeCell ref="I193:AD193"/>
    <mergeCell ref="C194:H194"/>
    <mergeCell ref="I194:AD194"/>
    <mergeCell ref="C189:H189"/>
    <mergeCell ref="I189:AD189"/>
    <mergeCell ref="C190:H190"/>
    <mergeCell ref="I190:AD190"/>
    <mergeCell ref="C191:H191"/>
    <mergeCell ref="I191:AD191"/>
    <mergeCell ref="C195:H195"/>
    <mergeCell ref="I195:AD195"/>
    <mergeCell ref="C196:H196"/>
    <mergeCell ref="I196:AD196"/>
    <mergeCell ref="C197:H197"/>
    <mergeCell ref="I197:AD197"/>
    <mergeCell ref="C198:H198"/>
    <mergeCell ref="I198:AD198"/>
    <mergeCell ref="C199:H199"/>
    <mergeCell ref="I199:AD199"/>
    <mergeCell ref="C200:H200"/>
    <mergeCell ref="I200:AD200"/>
    <mergeCell ref="C219:H219"/>
    <mergeCell ref="I219:AD219"/>
    <mergeCell ref="C202:H202"/>
    <mergeCell ref="I202:AD202"/>
    <mergeCell ref="C203:H203"/>
    <mergeCell ref="I203:AD203"/>
    <mergeCell ref="C210:H210"/>
    <mergeCell ref="I210:AD210"/>
    <mergeCell ref="C204:H204"/>
    <mergeCell ref="I204:AD204"/>
    <mergeCell ref="C205:H205"/>
    <mergeCell ref="I205:AD205"/>
    <mergeCell ref="C206:H206"/>
    <mergeCell ref="I206:AD206"/>
    <mergeCell ref="C211:H211"/>
    <mergeCell ref="I211:AD211"/>
    <mergeCell ref="C212:H212"/>
    <mergeCell ref="I212:AD212"/>
    <mergeCell ref="C207:H207"/>
    <mergeCell ref="I207:AD207"/>
    <mergeCell ref="C208:H208"/>
    <mergeCell ref="I208:AD208"/>
    <mergeCell ref="C209:H209"/>
    <mergeCell ref="I209:AD209"/>
    <mergeCell ref="C213:H213"/>
    <mergeCell ref="I213:AD213"/>
    <mergeCell ref="C214:H214"/>
    <mergeCell ref="I214:AD214"/>
    <mergeCell ref="C215:H215"/>
    <mergeCell ref="I215:AD215"/>
    <mergeCell ref="C216:H216"/>
    <mergeCell ref="I216:AD216"/>
    <mergeCell ref="C217:H217"/>
    <mergeCell ref="I217:AD217"/>
    <mergeCell ref="C218:H218"/>
    <mergeCell ref="I218:AD218"/>
    <mergeCell ref="C237:H237"/>
    <mergeCell ref="I237:AD237"/>
    <mergeCell ref="C220:H220"/>
    <mergeCell ref="I220:AD220"/>
    <mergeCell ref="C221:H221"/>
    <mergeCell ref="I221:AD221"/>
    <mergeCell ref="C228:H228"/>
    <mergeCell ref="I228:AD228"/>
    <mergeCell ref="C222:H222"/>
    <mergeCell ref="I222:AD222"/>
    <mergeCell ref="C223:H223"/>
    <mergeCell ref="I223:AD223"/>
    <mergeCell ref="C224:H224"/>
    <mergeCell ref="I224:AD224"/>
    <mergeCell ref="C229:H229"/>
    <mergeCell ref="I229:AD229"/>
    <mergeCell ref="C230:H230"/>
    <mergeCell ref="I230:AD230"/>
    <mergeCell ref="C225:H225"/>
    <mergeCell ref="I225:AD225"/>
    <mergeCell ref="C226:H226"/>
    <mergeCell ref="I226:AD226"/>
    <mergeCell ref="C227:H227"/>
    <mergeCell ref="I227:AD227"/>
    <mergeCell ref="C231:H231"/>
    <mergeCell ref="I231:AD231"/>
    <mergeCell ref="C232:H232"/>
    <mergeCell ref="I232:AD232"/>
    <mergeCell ref="C233:H233"/>
    <mergeCell ref="I233:AD233"/>
    <mergeCell ref="C234:H234"/>
    <mergeCell ref="I234:AD234"/>
    <mergeCell ref="C235:H235"/>
    <mergeCell ref="I235:AD235"/>
    <mergeCell ref="C236:H236"/>
    <mergeCell ref="I236:AD236"/>
    <mergeCell ref="C255:H255"/>
    <mergeCell ref="I255:AD255"/>
    <mergeCell ref="C238:H238"/>
    <mergeCell ref="I238:AD238"/>
    <mergeCell ref="C239:H239"/>
    <mergeCell ref="I239:AD239"/>
    <mergeCell ref="C246:H246"/>
    <mergeCell ref="I246:AD246"/>
    <mergeCell ref="C240:H240"/>
    <mergeCell ref="I240:AD240"/>
    <mergeCell ref="C241:H241"/>
    <mergeCell ref="I241:AD241"/>
    <mergeCell ref="C242:H242"/>
    <mergeCell ref="I242:AD242"/>
    <mergeCell ref="C247:H247"/>
    <mergeCell ref="I247:AD247"/>
    <mergeCell ref="C248:H248"/>
    <mergeCell ref="I248:AD248"/>
    <mergeCell ref="C243:H243"/>
    <mergeCell ref="I243:AD243"/>
    <mergeCell ref="C244:H244"/>
    <mergeCell ref="I244:AD244"/>
    <mergeCell ref="C245:H245"/>
    <mergeCell ref="I245:AD245"/>
    <mergeCell ref="C249:H249"/>
    <mergeCell ref="I249:AD249"/>
    <mergeCell ref="C250:H250"/>
    <mergeCell ref="I250:AD250"/>
    <mergeCell ref="C251:H251"/>
    <mergeCell ref="I251:AD251"/>
    <mergeCell ref="C252:H252"/>
    <mergeCell ref="I252:AD252"/>
    <mergeCell ref="C253:H253"/>
    <mergeCell ref="I253:AD253"/>
    <mergeCell ref="C254:H254"/>
    <mergeCell ref="I254:AD254"/>
    <mergeCell ref="C273:H273"/>
    <mergeCell ref="I273:AD273"/>
    <mergeCell ref="C256:H256"/>
    <mergeCell ref="I256:AD256"/>
    <mergeCell ref="C257:H257"/>
    <mergeCell ref="I257:AD257"/>
    <mergeCell ref="C264:H264"/>
    <mergeCell ref="I264:AD264"/>
    <mergeCell ref="C258:H258"/>
    <mergeCell ref="I258:AD258"/>
    <mergeCell ref="C259:H259"/>
    <mergeCell ref="I259:AD259"/>
    <mergeCell ref="C260:H260"/>
    <mergeCell ref="I260:AD260"/>
    <mergeCell ref="C265:H265"/>
    <mergeCell ref="I265:AD265"/>
    <mergeCell ref="C266:H266"/>
    <mergeCell ref="I266:AD266"/>
    <mergeCell ref="C261:H261"/>
    <mergeCell ref="I261:AD261"/>
    <mergeCell ref="C262:H262"/>
    <mergeCell ref="I262:AD262"/>
    <mergeCell ref="C263:H263"/>
    <mergeCell ref="I263:AD263"/>
    <mergeCell ref="C267:H267"/>
    <mergeCell ref="I267:AD267"/>
    <mergeCell ref="C268:H268"/>
    <mergeCell ref="I268:AD268"/>
    <mergeCell ref="C269:H269"/>
    <mergeCell ref="I269:AD269"/>
    <mergeCell ref="C270:H270"/>
    <mergeCell ref="I270:AD270"/>
    <mergeCell ref="C271:H271"/>
    <mergeCell ref="I271:AD271"/>
    <mergeCell ref="C272:H272"/>
    <mergeCell ref="I272:AD272"/>
    <mergeCell ref="C291:H291"/>
    <mergeCell ref="I291:AD291"/>
    <mergeCell ref="C274:H274"/>
    <mergeCell ref="I274:AD274"/>
    <mergeCell ref="C275:H275"/>
    <mergeCell ref="I275:AD275"/>
    <mergeCell ref="C282:H282"/>
    <mergeCell ref="I282:AD282"/>
    <mergeCell ref="C276:H276"/>
    <mergeCell ref="I276:AD276"/>
    <mergeCell ref="C277:H277"/>
    <mergeCell ref="I277:AD277"/>
    <mergeCell ref="C278:H278"/>
    <mergeCell ref="I278:AD278"/>
    <mergeCell ref="C283:H283"/>
    <mergeCell ref="I283:AD283"/>
    <mergeCell ref="C284:H284"/>
    <mergeCell ref="I284:AD284"/>
    <mergeCell ref="C279:H279"/>
    <mergeCell ref="I279:AD279"/>
    <mergeCell ref="C280:H280"/>
    <mergeCell ref="I280:AD280"/>
    <mergeCell ref="C281:H281"/>
    <mergeCell ref="I281:AD281"/>
    <mergeCell ref="C285:H285"/>
    <mergeCell ref="I285:AD285"/>
    <mergeCell ref="C286:H286"/>
    <mergeCell ref="I286:AD286"/>
    <mergeCell ref="C287:H287"/>
    <mergeCell ref="I287:AD287"/>
    <mergeCell ref="C288:H288"/>
    <mergeCell ref="I288:AD288"/>
    <mergeCell ref="C289:H289"/>
    <mergeCell ref="I289:AD289"/>
    <mergeCell ref="C290:H290"/>
    <mergeCell ref="I290:AD290"/>
    <mergeCell ref="C309:H309"/>
    <mergeCell ref="I309:AD309"/>
    <mergeCell ref="C292:H292"/>
    <mergeCell ref="I292:AD292"/>
    <mergeCell ref="C293:H293"/>
    <mergeCell ref="I293:AD293"/>
    <mergeCell ref="C300:H300"/>
    <mergeCell ref="I300:AD300"/>
    <mergeCell ref="C294:H294"/>
    <mergeCell ref="I294:AD294"/>
    <mergeCell ref="C295:H295"/>
    <mergeCell ref="I295:AD295"/>
    <mergeCell ref="C296:H296"/>
    <mergeCell ref="I296:AD296"/>
    <mergeCell ref="C301:H301"/>
    <mergeCell ref="I301:AD301"/>
    <mergeCell ref="C302:H302"/>
    <mergeCell ref="I302:AD302"/>
    <mergeCell ref="C297:H297"/>
    <mergeCell ref="I297:AD297"/>
    <mergeCell ref="C298:H298"/>
    <mergeCell ref="I298:AD298"/>
    <mergeCell ref="C299:H299"/>
    <mergeCell ref="I299:AD299"/>
    <mergeCell ref="C303:H303"/>
    <mergeCell ref="I303:AD303"/>
    <mergeCell ref="C304:H304"/>
    <mergeCell ref="I304:AD304"/>
    <mergeCell ref="C305:H305"/>
    <mergeCell ref="I305:AD305"/>
    <mergeCell ref="C306:H306"/>
    <mergeCell ref="I306:AD306"/>
    <mergeCell ref="C307:H307"/>
    <mergeCell ref="I307:AD307"/>
    <mergeCell ref="C308:H308"/>
    <mergeCell ref="I308:AD308"/>
    <mergeCell ref="C327:H327"/>
    <mergeCell ref="I327:AD327"/>
    <mergeCell ref="C310:H310"/>
    <mergeCell ref="I310:AD310"/>
    <mergeCell ref="C311:H311"/>
    <mergeCell ref="I311:AD311"/>
    <mergeCell ref="C318:H318"/>
    <mergeCell ref="I318:AD318"/>
    <mergeCell ref="C312:H312"/>
    <mergeCell ref="I312:AD312"/>
    <mergeCell ref="C313:H313"/>
    <mergeCell ref="I313:AD313"/>
    <mergeCell ref="C314:H314"/>
    <mergeCell ref="I314:AD314"/>
    <mergeCell ref="C319:H319"/>
    <mergeCell ref="I319:AD319"/>
    <mergeCell ref="C320:H320"/>
    <mergeCell ref="I320:AD320"/>
    <mergeCell ref="C315:H315"/>
    <mergeCell ref="I315:AD315"/>
    <mergeCell ref="C316:H316"/>
    <mergeCell ref="I316:AD316"/>
    <mergeCell ref="C317:H317"/>
    <mergeCell ref="I317:AD317"/>
    <mergeCell ref="C321:H321"/>
    <mergeCell ref="I321:AD321"/>
    <mergeCell ref="C322:H322"/>
    <mergeCell ref="I322:AD322"/>
    <mergeCell ref="C323:H323"/>
    <mergeCell ref="I323:AD323"/>
    <mergeCell ref="C324:H324"/>
    <mergeCell ref="I324:AD324"/>
    <mergeCell ref="C325:H325"/>
    <mergeCell ref="I325:AD325"/>
    <mergeCell ref="C326:H326"/>
    <mergeCell ref="I326:AD326"/>
    <mergeCell ref="C345:H345"/>
    <mergeCell ref="I345:AD345"/>
    <mergeCell ref="C328:H328"/>
    <mergeCell ref="I328:AD328"/>
    <mergeCell ref="C329:H329"/>
    <mergeCell ref="I329:AD329"/>
    <mergeCell ref="C336:H336"/>
    <mergeCell ref="I336:AD336"/>
    <mergeCell ref="C330:H330"/>
    <mergeCell ref="I330:AD330"/>
    <mergeCell ref="C331:H331"/>
    <mergeCell ref="I331:AD331"/>
    <mergeCell ref="C332:H332"/>
    <mergeCell ref="I332:AD332"/>
    <mergeCell ref="C337:H337"/>
    <mergeCell ref="I337:AD337"/>
    <mergeCell ref="C338:H338"/>
    <mergeCell ref="I338:AD338"/>
    <mergeCell ref="C333:H333"/>
    <mergeCell ref="I333:AD333"/>
    <mergeCell ref="C334:H334"/>
    <mergeCell ref="I334:AD334"/>
    <mergeCell ref="C335:H335"/>
    <mergeCell ref="I335:AD335"/>
    <mergeCell ref="C339:H339"/>
    <mergeCell ref="I339:AD339"/>
    <mergeCell ref="C340:H340"/>
    <mergeCell ref="I340:AD340"/>
    <mergeCell ref="C341:H341"/>
    <mergeCell ref="I341:AD341"/>
    <mergeCell ref="C342:H342"/>
    <mergeCell ref="I342:AD342"/>
    <mergeCell ref="C343:H343"/>
    <mergeCell ref="I343:AD343"/>
    <mergeCell ref="C344:H344"/>
    <mergeCell ref="I344:AD344"/>
    <mergeCell ref="C363:H363"/>
    <mergeCell ref="I363:AD363"/>
    <mergeCell ref="C346:H346"/>
    <mergeCell ref="I346:AD346"/>
    <mergeCell ref="C347:H347"/>
    <mergeCell ref="I347:AD347"/>
    <mergeCell ref="C354:H354"/>
    <mergeCell ref="I354:AD354"/>
    <mergeCell ref="C348:H348"/>
    <mergeCell ref="I348:AD348"/>
    <mergeCell ref="C349:H349"/>
    <mergeCell ref="I349:AD349"/>
    <mergeCell ref="C350:H350"/>
    <mergeCell ref="I350:AD350"/>
    <mergeCell ref="C355:H355"/>
    <mergeCell ref="I355:AD355"/>
    <mergeCell ref="C356:H356"/>
    <mergeCell ref="I356:AD356"/>
    <mergeCell ref="C351:H351"/>
    <mergeCell ref="I351:AD351"/>
    <mergeCell ref="C352:H352"/>
    <mergeCell ref="I352:AD352"/>
    <mergeCell ref="C353:H353"/>
    <mergeCell ref="I353:AD353"/>
    <mergeCell ref="C357:H357"/>
    <mergeCell ref="I357:AD357"/>
    <mergeCell ref="C358:H358"/>
    <mergeCell ref="I358:AD358"/>
    <mergeCell ref="C359:H359"/>
    <mergeCell ref="I359:AD359"/>
    <mergeCell ref="C360:H360"/>
    <mergeCell ref="I360:AD360"/>
    <mergeCell ref="C361:H361"/>
    <mergeCell ref="I361:AD361"/>
    <mergeCell ref="C362:H362"/>
    <mergeCell ref="I362:AD362"/>
    <mergeCell ref="C381:H381"/>
    <mergeCell ref="I381:AD381"/>
    <mergeCell ref="C364:H364"/>
    <mergeCell ref="I364:AD364"/>
    <mergeCell ref="C365:H365"/>
    <mergeCell ref="I365:AD365"/>
    <mergeCell ref="C372:H372"/>
    <mergeCell ref="I372:AD372"/>
    <mergeCell ref="C366:H366"/>
    <mergeCell ref="I366:AD366"/>
    <mergeCell ref="C367:H367"/>
    <mergeCell ref="I367:AD367"/>
    <mergeCell ref="C368:H368"/>
    <mergeCell ref="I368:AD368"/>
    <mergeCell ref="C373:H373"/>
    <mergeCell ref="I373:AD373"/>
    <mergeCell ref="C374:H374"/>
    <mergeCell ref="I374:AD374"/>
    <mergeCell ref="C369:H369"/>
    <mergeCell ref="I369:AD369"/>
    <mergeCell ref="C370:H370"/>
    <mergeCell ref="I370:AD370"/>
    <mergeCell ref="C371:H371"/>
    <mergeCell ref="I371:AD371"/>
    <mergeCell ref="C375:H375"/>
    <mergeCell ref="I375:AD375"/>
    <mergeCell ref="C376:H376"/>
    <mergeCell ref="I376:AD376"/>
    <mergeCell ref="C377:H377"/>
    <mergeCell ref="I377:AD377"/>
    <mergeCell ref="C378:H378"/>
    <mergeCell ref="I378:AD378"/>
    <mergeCell ref="C379:H379"/>
    <mergeCell ref="I379:AD379"/>
    <mergeCell ref="C380:H380"/>
    <mergeCell ref="I380:AD380"/>
    <mergeCell ref="C399:H399"/>
    <mergeCell ref="I399:AD399"/>
    <mergeCell ref="C382:H382"/>
    <mergeCell ref="I382:AD382"/>
    <mergeCell ref="C383:H383"/>
    <mergeCell ref="I383:AD383"/>
    <mergeCell ref="C390:H390"/>
    <mergeCell ref="I390:AD390"/>
    <mergeCell ref="C384:H384"/>
    <mergeCell ref="I384:AD384"/>
    <mergeCell ref="C385:H385"/>
    <mergeCell ref="I385:AD385"/>
    <mergeCell ref="C386:H386"/>
    <mergeCell ref="I386:AD386"/>
    <mergeCell ref="C391:H391"/>
    <mergeCell ref="I391:AD391"/>
    <mergeCell ref="C392:H392"/>
    <mergeCell ref="I392:AD392"/>
    <mergeCell ref="C387:H387"/>
    <mergeCell ref="I387:AD387"/>
    <mergeCell ref="C388:H388"/>
    <mergeCell ref="I388:AD388"/>
    <mergeCell ref="C389:H389"/>
    <mergeCell ref="I389:AD389"/>
    <mergeCell ref="C393:H393"/>
    <mergeCell ref="I393:AD393"/>
    <mergeCell ref="C394:H394"/>
    <mergeCell ref="I394:AD394"/>
    <mergeCell ref="C395:H395"/>
    <mergeCell ref="I395:AD395"/>
    <mergeCell ref="C396:H396"/>
    <mergeCell ref="I396:AD396"/>
    <mergeCell ref="C397:H397"/>
    <mergeCell ref="I397:AD397"/>
    <mergeCell ref="C398:H398"/>
    <mergeCell ref="I398:AD398"/>
    <mergeCell ref="C417:H417"/>
    <mergeCell ref="I417:AD417"/>
    <mergeCell ref="C400:H400"/>
    <mergeCell ref="I400:AD400"/>
    <mergeCell ref="C401:H401"/>
    <mergeCell ref="I401:AD401"/>
    <mergeCell ref="C408:H408"/>
    <mergeCell ref="I408:AD408"/>
    <mergeCell ref="C402:H402"/>
    <mergeCell ref="I402:AD402"/>
    <mergeCell ref="C403:H403"/>
    <mergeCell ref="I403:AD403"/>
    <mergeCell ref="C404:H404"/>
    <mergeCell ref="I404:AD404"/>
    <mergeCell ref="C409:H409"/>
    <mergeCell ref="I409:AD409"/>
    <mergeCell ref="C410:H410"/>
    <mergeCell ref="I410:AD410"/>
    <mergeCell ref="C405:H405"/>
    <mergeCell ref="I405:AD405"/>
    <mergeCell ref="C406:H406"/>
    <mergeCell ref="I406:AD406"/>
    <mergeCell ref="C407:H407"/>
    <mergeCell ref="I407:AD407"/>
    <mergeCell ref="C411:H411"/>
    <mergeCell ref="I411:AD411"/>
    <mergeCell ref="C412:H412"/>
    <mergeCell ref="I412:AD412"/>
    <mergeCell ref="C413:H413"/>
    <mergeCell ref="I413:AD413"/>
    <mergeCell ref="C414:H414"/>
    <mergeCell ref="I414:AD414"/>
    <mergeCell ref="C415:H415"/>
    <mergeCell ref="I415:AD415"/>
    <mergeCell ref="C416:H416"/>
    <mergeCell ref="I416:AD416"/>
    <mergeCell ref="C435:H435"/>
    <mergeCell ref="I435:AD435"/>
    <mergeCell ref="C418:H418"/>
    <mergeCell ref="I418:AD418"/>
    <mergeCell ref="C419:H419"/>
    <mergeCell ref="I419:AD419"/>
    <mergeCell ref="C426:H426"/>
    <mergeCell ref="I426:AD426"/>
    <mergeCell ref="C420:H420"/>
    <mergeCell ref="I420:AD420"/>
    <mergeCell ref="C421:H421"/>
    <mergeCell ref="I421:AD421"/>
    <mergeCell ref="C422:H422"/>
    <mergeCell ref="I422:AD422"/>
    <mergeCell ref="C427:H427"/>
    <mergeCell ref="I427:AD427"/>
    <mergeCell ref="C428:H428"/>
    <mergeCell ref="I428:AD428"/>
    <mergeCell ref="C423:H423"/>
    <mergeCell ref="I423:AD423"/>
    <mergeCell ref="C424:H424"/>
    <mergeCell ref="I424:AD424"/>
    <mergeCell ref="C425:H425"/>
    <mergeCell ref="I425:AD425"/>
    <mergeCell ref="C429:H429"/>
    <mergeCell ref="I429:AD429"/>
    <mergeCell ref="C430:H430"/>
    <mergeCell ref="I430:AD430"/>
    <mergeCell ref="C431:H431"/>
    <mergeCell ref="I431:AD431"/>
    <mergeCell ref="C432:H432"/>
    <mergeCell ref="I432:AD432"/>
    <mergeCell ref="C433:H433"/>
    <mergeCell ref="I433:AD433"/>
    <mergeCell ref="C434:H434"/>
    <mergeCell ref="I434:AD434"/>
    <mergeCell ref="C453:H453"/>
    <mergeCell ref="I453:AD453"/>
    <mergeCell ref="C436:H436"/>
    <mergeCell ref="I436:AD436"/>
    <mergeCell ref="C437:H437"/>
    <mergeCell ref="I437:AD437"/>
    <mergeCell ref="C444:H444"/>
    <mergeCell ref="I444:AD444"/>
    <mergeCell ref="C438:H438"/>
    <mergeCell ref="I438:AD438"/>
    <mergeCell ref="C439:H439"/>
    <mergeCell ref="I439:AD439"/>
    <mergeCell ref="C440:H440"/>
    <mergeCell ref="I440:AD440"/>
    <mergeCell ref="C445:H445"/>
    <mergeCell ref="I445:AD445"/>
    <mergeCell ref="C446:H446"/>
    <mergeCell ref="I446:AD446"/>
    <mergeCell ref="C441:H441"/>
    <mergeCell ref="I441:AD441"/>
    <mergeCell ref="C442:H442"/>
    <mergeCell ref="I442:AD442"/>
    <mergeCell ref="C443:H443"/>
    <mergeCell ref="I443:AD443"/>
    <mergeCell ref="C447:H447"/>
    <mergeCell ref="I447:AD447"/>
    <mergeCell ref="C448:H448"/>
    <mergeCell ref="I448:AD448"/>
    <mergeCell ref="C449:H449"/>
    <mergeCell ref="I449:AD449"/>
    <mergeCell ref="C450:H450"/>
    <mergeCell ref="I450:AD450"/>
    <mergeCell ref="C451:H451"/>
    <mergeCell ref="I451:AD451"/>
    <mergeCell ref="C452:H452"/>
    <mergeCell ref="I452:AD452"/>
    <mergeCell ref="C471:H471"/>
    <mergeCell ref="I471:AD471"/>
    <mergeCell ref="C454:H454"/>
    <mergeCell ref="I454:AD454"/>
    <mergeCell ref="C455:H455"/>
    <mergeCell ref="I455:AD455"/>
    <mergeCell ref="C462:H462"/>
    <mergeCell ref="I462:AD462"/>
    <mergeCell ref="C456:H456"/>
    <mergeCell ref="I456:AD456"/>
    <mergeCell ref="C457:H457"/>
    <mergeCell ref="I457:AD457"/>
    <mergeCell ref="C458:H458"/>
    <mergeCell ref="I458:AD458"/>
    <mergeCell ref="C463:H463"/>
    <mergeCell ref="I463:AD463"/>
    <mergeCell ref="C464:H464"/>
    <mergeCell ref="I464:AD464"/>
    <mergeCell ref="C459:H459"/>
    <mergeCell ref="I459:AD459"/>
    <mergeCell ref="C460:H460"/>
    <mergeCell ref="I460:AD460"/>
    <mergeCell ref="C461:H461"/>
    <mergeCell ref="I461:AD461"/>
    <mergeCell ref="C465:H465"/>
    <mergeCell ref="I465:AD465"/>
    <mergeCell ref="C466:H466"/>
    <mergeCell ref="I466:AD466"/>
    <mergeCell ref="C467:H467"/>
    <mergeCell ref="I467:AD467"/>
    <mergeCell ref="C468:H468"/>
    <mergeCell ref="I468:AD468"/>
    <mergeCell ref="C469:H469"/>
    <mergeCell ref="I469:AD469"/>
    <mergeCell ref="C470:H470"/>
    <mergeCell ref="I470:AD470"/>
    <mergeCell ref="C489:H489"/>
    <mergeCell ref="I489:AD489"/>
    <mergeCell ref="C472:H472"/>
    <mergeCell ref="I472:AD472"/>
    <mergeCell ref="C473:H473"/>
    <mergeCell ref="I473:AD473"/>
    <mergeCell ref="C480:H480"/>
    <mergeCell ref="I480:AD480"/>
    <mergeCell ref="C474:H474"/>
    <mergeCell ref="I474:AD474"/>
    <mergeCell ref="C475:H475"/>
    <mergeCell ref="I475:AD475"/>
    <mergeCell ref="C476:H476"/>
    <mergeCell ref="I476:AD476"/>
    <mergeCell ref="C481:H481"/>
    <mergeCell ref="I481:AD481"/>
    <mergeCell ref="C482:H482"/>
    <mergeCell ref="I482:AD482"/>
    <mergeCell ref="C477:H477"/>
    <mergeCell ref="I477:AD477"/>
    <mergeCell ref="C478:H478"/>
    <mergeCell ref="I478:AD478"/>
    <mergeCell ref="C479:H479"/>
    <mergeCell ref="I479:AD479"/>
    <mergeCell ref="C483:H483"/>
    <mergeCell ref="I483:AD483"/>
    <mergeCell ref="C484:H484"/>
    <mergeCell ref="I484:AD484"/>
    <mergeCell ref="C485:H485"/>
    <mergeCell ref="I485:AD485"/>
    <mergeCell ref="C486:H486"/>
    <mergeCell ref="I486:AD486"/>
    <mergeCell ref="C487:H487"/>
    <mergeCell ref="I487:AD487"/>
    <mergeCell ref="C488:H488"/>
    <mergeCell ref="I488:AD488"/>
    <mergeCell ref="C507:H507"/>
    <mergeCell ref="I507:AD507"/>
    <mergeCell ref="C490:H490"/>
    <mergeCell ref="I490:AD490"/>
    <mergeCell ref="C491:H491"/>
    <mergeCell ref="I491:AD491"/>
    <mergeCell ref="C498:H498"/>
    <mergeCell ref="I498:AD498"/>
    <mergeCell ref="C492:H492"/>
    <mergeCell ref="I492:AD492"/>
    <mergeCell ref="C493:H493"/>
    <mergeCell ref="I493:AD493"/>
    <mergeCell ref="C494:H494"/>
    <mergeCell ref="I494:AD494"/>
    <mergeCell ref="C499:H499"/>
    <mergeCell ref="I499:AD499"/>
    <mergeCell ref="C500:H500"/>
    <mergeCell ref="I500:AD500"/>
    <mergeCell ref="C495:H495"/>
    <mergeCell ref="I495:AD495"/>
    <mergeCell ref="C496:H496"/>
    <mergeCell ref="I496:AD496"/>
    <mergeCell ref="C497:H497"/>
    <mergeCell ref="I497:AD497"/>
    <mergeCell ref="C501:H501"/>
    <mergeCell ref="I501:AD501"/>
    <mergeCell ref="B523:O523"/>
    <mergeCell ref="P523:AH523"/>
    <mergeCell ref="C502:H502"/>
    <mergeCell ref="I502:AD502"/>
    <mergeCell ref="C503:H503"/>
    <mergeCell ref="I503:AD503"/>
    <mergeCell ref="C510:H510"/>
    <mergeCell ref="I510:AD510"/>
    <mergeCell ref="C504:H504"/>
    <mergeCell ref="I504:AD504"/>
    <mergeCell ref="C505:H505"/>
    <mergeCell ref="I505:AD505"/>
    <mergeCell ref="C506:H506"/>
    <mergeCell ref="I506:AD506"/>
    <mergeCell ref="C511:H511"/>
    <mergeCell ref="I511:AD511"/>
    <mergeCell ref="C512:H512"/>
    <mergeCell ref="I512:AD512"/>
    <mergeCell ref="C508:H508"/>
    <mergeCell ref="I508:AD508"/>
    <mergeCell ref="C509:H509"/>
    <mergeCell ref="I509:AD509"/>
    <mergeCell ref="B513:AI513"/>
    <mergeCell ref="B514:AI514"/>
    <mergeCell ref="B515:G515"/>
    <mergeCell ref="H515:AI515"/>
    <mergeCell ref="B516:AI516"/>
    <mergeCell ref="B517:O517"/>
    <mergeCell ref="P517:AH517"/>
    <mergeCell ref="B524:AI524"/>
    <mergeCell ref="P525:AH525"/>
    <mergeCell ref="B518:AI518"/>
    <mergeCell ref="B519:O519"/>
    <mergeCell ref="P519:AH519"/>
    <mergeCell ref="B520:AI520"/>
    <mergeCell ref="B521:AI521"/>
    <mergeCell ref="B522:AI52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8" orientation="portrait" r:id="rId1"/>
  <headerFooter alignWithMargins="0">
    <oddFooter>&amp;L&amp;"Arial,Grassetto"&amp;14Allegato 1&amp;C&amp;"Tahoma,Normale"&amp;P / &amp;N</oddFooter>
  </headerFooter>
  <rowBreaks count="10" manualBreakCount="10">
    <brk id="58" min="1" max="36" man="1"/>
    <brk id="101" min="1" max="36" man="1"/>
    <brk id="137" min="1" max="36" man="1"/>
    <brk id="191" min="1" max="36" man="1"/>
    <brk id="241" min="1" max="36" man="1"/>
    <brk id="283" min="1" max="36" man="1"/>
    <brk id="335" min="1" max="36" man="1"/>
    <brk id="383" min="1" max="36" man="1"/>
    <brk id="437" min="1" max="36" man="1"/>
    <brk id="487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1 Modello CE SIS </vt:lpstr>
      <vt:lpstr>'1 Modello CE SIS '!Area_stampa</vt:lpstr>
      <vt:lpstr>'1 Modello CE SIS 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MENNELLA FAUSTA</dc:creator>
  <cp:lastModifiedBy>MENNELLA FAUSTA</cp:lastModifiedBy>
  <dcterms:created xsi:type="dcterms:W3CDTF">2017-09-29T11:58:50Z</dcterms:created>
  <dcterms:modified xsi:type="dcterms:W3CDTF">2017-09-29T11:59:09Z</dcterms:modified>
</cp:coreProperties>
</file>